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vesmarr/Desktop/__science/articles/in preparation/small-chondrules/__soumis/"/>
    </mc:Choice>
  </mc:AlternateContent>
  <xr:revisionPtr revIDLastSave="0" documentId="13_ncr:1_{2B212557-35FD-EE4F-974C-8C81B42B52B5}" xr6:coauthVersionLast="47" xr6:coauthVersionMax="47" xr10:uidLastSave="{00000000-0000-0000-0000-000000000000}"/>
  <bookViews>
    <workbookView xWindow="0" yWindow="500" windowWidth="27840" windowHeight="17500" xr2:uid="{DA8BDB8F-EFB4-E747-8497-B03B4787371A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9" i="2" l="1"/>
  <c r="F194" i="2" s="1"/>
  <c r="H194" i="2"/>
  <c r="G194" i="2"/>
  <c r="E194" i="2"/>
  <c r="E189" i="2"/>
  <c r="E188" i="2"/>
  <c r="G188" i="2"/>
  <c r="N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2" i="2"/>
  <c r="Z47" i="2" l="1"/>
  <c r="Z46" i="2"/>
  <c r="AB168" i="1" l="1"/>
  <c r="AA168" i="1"/>
  <c r="AB231" i="1"/>
  <c r="AA231" i="1"/>
  <c r="X231" i="1"/>
  <c r="T231" i="1"/>
  <c r="U231" i="1"/>
  <c r="T232" i="1"/>
  <c r="U232" i="1"/>
  <c r="T233" i="1"/>
  <c r="U233" i="1"/>
  <c r="I231" i="1"/>
  <c r="I232" i="1"/>
  <c r="I233" i="1"/>
  <c r="Y231" i="1" l="1"/>
  <c r="Z231" i="1"/>
  <c r="S4" i="2" l="1"/>
  <c r="I248" i="1"/>
  <c r="I249" i="1"/>
  <c r="I250" i="1"/>
  <c r="I251" i="1"/>
  <c r="I252" i="1"/>
  <c r="I253" i="1"/>
  <c r="I254" i="1"/>
  <c r="I255" i="1"/>
  <c r="I256" i="1"/>
  <c r="I257" i="1"/>
  <c r="I247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10" i="1"/>
  <c r="I211" i="1"/>
  <c r="I180" i="1"/>
  <c r="I181" i="1"/>
  <c r="I182" i="1"/>
  <c r="I183" i="1"/>
  <c r="I184" i="1"/>
  <c r="I185" i="1"/>
  <c r="I186" i="1"/>
  <c r="I179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172" i="1"/>
  <c r="I173" i="1"/>
  <c r="I174" i="1"/>
  <c r="I175" i="1"/>
  <c r="I176" i="1"/>
  <c r="I177" i="1"/>
  <c r="I178" i="1"/>
  <c r="I169" i="1"/>
  <c r="I170" i="1"/>
  <c r="I168" i="1"/>
  <c r="I163" i="1"/>
  <c r="I164" i="1"/>
  <c r="I165" i="1"/>
  <c r="I166" i="1"/>
  <c r="I167" i="1"/>
  <c r="I151" i="1"/>
  <c r="I152" i="1"/>
  <c r="I153" i="1"/>
  <c r="I154" i="1"/>
  <c r="I155" i="1"/>
  <c r="I156" i="1"/>
  <c r="I157" i="1"/>
  <c r="I158" i="1"/>
  <c r="I159" i="1"/>
  <c r="I160" i="1"/>
  <c r="I161" i="1"/>
  <c r="I150" i="1"/>
  <c r="I147" i="1"/>
  <c r="I146" i="1"/>
  <c r="I149" i="1"/>
  <c r="I145" i="1"/>
  <c r="I142" i="1"/>
  <c r="I143" i="1"/>
  <c r="I141" i="1"/>
  <c r="I139" i="1"/>
  <c r="I140" i="1"/>
  <c r="I137" i="1"/>
  <c r="I136" i="1"/>
  <c r="I135" i="1"/>
  <c r="I132" i="1"/>
  <c r="I133" i="1"/>
  <c r="I131" i="1"/>
  <c r="I129" i="1"/>
  <c r="I130" i="1"/>
  <c r="I126" i="1"/>
  <c r="I127" i="1"/>
  <c r="I125" i="1"/>
  <c r="I123" i="1"/>
  <c r="I124" i="1"/>
  <c r="I120" i="1"/>
  <c r="I121" i="1"/>
  <c r="I119" i="1"/>
  <c r="I118" i="1"/>
  <c r="I115" i="1"/>
  <c r="I116" i="1"/>
  <c r="I114" i="1"/>
  <c r="I112" i="1"/>
  <c r="I113" i="1"/>
  <c r="I109" i="1"/>
  <c r="I110" i="1"/>
  <c r="I108" i="1"/>
  <c r="I107" i="1"/>
  <c r="I105" i="1"/>
  <c r="I104" i="1"/>
  <c r="I94" i="1"/>
  <c r="I95" i="1"/>
  <c r="I96" i="1"/>
  <c r="I97" i="1"/>
  <c r="I98" i="1"/>
  <c r="I99" i="1"/>
  <c r="I100" i="1"/>
  <c r="I101" i="1"/>
  <c r="I102" i="1"/>
  <c r="I103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74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53" i="1"/>
  <c r="I55" i="1"/>
  <c r="I56" i="1"/>
  <c r="I57" i="1"/>
  <c r="I54" i="1"/>
  <c r="I51" i="1"/>
  <c r="I52" i="1"/>
  <c r="I49" i="1"/>
  <c r="I48" i="1"/>
  <c r="I45" i="1"/>
  <c r="I46" i="1"/>
  <c r="I47" i="1"/>
  <c r="I42" i="1"/>
  <c r="I43" i="1"/>
  <c r="I41" i="1"/>
  <c r="I39" i="1"/>
  <c r="I40" i="1"/>
  <c r="I36" i="1"/>
  <c r="I37" i="1"/>
  <c r="I35" i="1"/>
  <c r="I31" i="1"/>
  <c r="I32" i="1"/>
  <c r="I33" i="1"/>
  <c r="I34" i="1"/>
  <c r="I28" i="1"/>
  <c r="I29" i="1"/>
  <c r="I27" i="1"/>
  <c r="I24" i="1"/>
  <c r="I25" i="1"/>
  <c r="I26" i="1"/>
  <c r="I20" i="1"/>
  <c r="I21" i="1"/>
  <c r="I22" i="1"/>
  <c r="I19" i="1"/>
  <c r="I17" i="1"/>
  <c r="I18" i="1"/>
  <c r="I14" i="1"/>
  <c r="I15" i="1"/>
  <c r="I13" i="1"/>
  <c r="I11" i="1"/>
  <c r="I12" i="1"/>
  <c r="I8" i="1"/>
  <c r="I9" i="1"/>
  <c r="I7" i="1"/>
  <c r="I234" i="1"/>
  <c r="I187" i="1"/>
  <c r="I171" i="1"/>
  <c r="I162" i="1"/>
  <c r="I148" i="1"/>
  <c r="I144" i="1"/>
  <c r="I138" i="1"/>
  <c r="I134" i="1"/>
  <c r="I128" i="1"/>
  <c r="I122" i="1"/>
  <c r="I117" i="1"/>
  <c r="I111" i="1"/>
  <c r="I106" i="1"/>
  <c r="I93" i="1"/>
  <c r="I58" i="1"/>
  <c r="I50" i="1"/>
  <c r="I44" i="1"/>
  <c r="I38" i="1"/>
  <c r="I30" i="1"/>
  <c r="I23" i="1"/>
  <c r="I16" i="1"/>
  <c r="I10" i="1"/>
  <c r="I4" i="1"/>
  <c r="I5" i="1"/>
  <c r="I6" i="1"/>
  <c r="I3" i="1"/>
  <c r="AB13" i="1"/>
  <c r="AB48" i="1"/>
  <c r="AB30" i="1"/>
  <c r="AA3" i="1"/>
  <c r="X247" i="1"/>
  <c r="X210" i="1"/>
  <c r="X179" i="1"/>
  <c r="X168" i="1"/>
  <c r="X146" i="1"/>
  <c r="X141" i="1"/>
  <c r="X135" i="1"/>
  <c r="X131" i="1"/>
  <c r="X125" i="1"/>
  <c r="X119" i="1"/>
  <c r="X114" i="1"/>
  <c r="X108" i="1"/>
  <c r="X104" i="1"/>
  <c r="X74" i="1"/>
  <c r="X53" i="1"/>
  <c r="X48" i="1"/>
  <c r="X41" i="1"/>
  <c r="X35" i="1"/>
  <c r="X27" i="1"/>
  <c r="X19" i="1"/>
  <c r="X13" i="1"/>
  <c r="X7" i="1"/>
  <c r="X234" i="1"/>
  <c r="X187" i="1"/>
  <c r="X171" i="1"/>
  <c r="X162" i="1"/>
  <c r="X148" i="1"/>
  <c r="X144" i="1"/>
  <c r="X138" i="1"/>
  <c r="X134" i="1"/>
  <c r="X128" i="1"/>
  <c r="X122" i="1"/>
  <c r="X117" i="1"/>
  <c r="X111" i="1"/>
  <c r="X106" i="1"/>
  <c r="X93" i="1"/>
  <c r="X58" i="1"/>
  <c r="X50" i="1"/>
  <c r="X44" i="1"/>
  <c r="X38" i="1"/>
  <c r="X30" i="1"/>
  <c r="X23" i="1"/>
  <c r="X16" i="1"/>
  <c r="X10" i="1"/>
  <c r="X3" i="1"/>
  <c r="U247" i="1"/>
  <c r="T248" i="1"/>
  <c r="U248" i="1"/>
  <c r="T249" i="1"/>
  <c r="U249" i="1"/>
  <c r="T250" i="1"/>
  <c r="U250" i="1"/>
  <c r="T251" i="1"/>
  <c r="U251" i="1"/>
  <c r="T252" i="1"/>
  <c r="U252" i="1"/>
  <c r="T253" i="1"/>
  <c r="U253" i="1"/>
  <c r="T254" i="1"/>
  <c r="U254" i="1"/>
  <c r="T255" i="1"/>
  <c r="U255" i="1"/>
  <c r="T256" i="1"/>
  <c r="U256" i="1"/>
  <c r="T257" i="1"/>
  <c r="U257" i="1"/>
  <c r="T247" i="1"/>
  <c r="T235" i="1"/>
  <c r="U235" i="1"/>
  <c r="T236" i="1"/>
  <c r="U236" i="1"/>
  <c r="T237" i="1"/>
  <c r="U237" i="1"/>
  <c r="T238" i="1"/>
  <c r="U238" i="1"/>
  <c r="T239" i="1"/>
  <c r="U239" i="1"/>
  <c r="T240" i="1"/>
  <c r="U240" i="1"/>
  <c r="T241" i="1"/>
  <c r="U241" i="1"/>
  <c r="T242" i="1"/>
  <c r="U242" i="1"/>
  <c r="T243" i="1"/>
  <c r="U243" i="1"/>
  <c r="T244" i="1"/>
  <c r="U244" i="1"/>
  <c r="T245" i="1"/>
  <c r="U245" i="1"/>
  <c r="T246" i="1"/>
  <c r="U246" i="1"/>
  <c r="U234" i="1"/>
  <c r="T234" i="1"/>
  <c r="Y234" i="1" l="1"/>
  <c r="Z234" i="1"/>
  <c r="Z247" i="1"/>
  <c r="Y247" i="1"/>
  <c r="AB247" i="1" l="1"/>
  <c r="AA247" i="1"/>
  <c r="AB234" i="1"/>
  <c r="AA234" i="1"/>
  <c r="U210" i="1"/>
  <c r="T183" i="1"/>
  <c r="T182" i="1"/>
  <c r="T181" i="1"/>
  <c r="U183" i="1"/>
  <c r="U182" i="1"/>
  <c r="U181" i="1"/>
  <c r="AB179" i="1"/>
  <c r="AA179" i="1"/>
  <c r="T211" i="1"/>
  <c r="U211" i="1"/>
  <c r="T212" i="1"/>
  <c r="U212" i="1"/>
  <c r="T213" i="1"/>
  <c r="U213" i="1"/>
  <c r="T214" i="1"/>
  <c r="U214" i="1"/>
  <c r="T215" i="1"/>
  <c r="U215" i="1"/>
  <c r="T216" i="1"/>
  <c r="U216" i="1"/>
  <c r="T217" i="1"/>
  <c r="U217" i="1"/>
  <c r="T218" i="1"/>
  <c r="U218" i="1"/>
  <c r="T219" i="1"/>
  <c r="U219" i="1"/>
  <c r="T220" i="1"/>
  <c r="U220" i="1"/>
  <c r="T221" i="1"/>
  <c r="U221" i="1"/>
  <c r="T222" i="1"/>
  <c r="U222" i="1"/>
  <c r="T223" i="1"/>
  <c r="U223" i="1"/>
  <c r="T224" i="1"/>
  <c r="U224" i="1"/>
  <c r="T225" i="1"/>
  <c r="U225" i="1"/>
  <c r="T226" i="1"/>
  <c r="U226" i="1"/>
  <c r="T227" i="1"/>
  <c r="U227" i="1"/>
  <c r="T228" i="1"/>
  <c r="U228" i="1"/>
  <c r="T229" i="1"/>
  <c r="U229" i="1"/>
  <c r="T230" i="1"/>
  <c r="U230" i="1"/>
  <c r="T210" i="1"/>
  <c r="AA210" i="1"/>
  <c r="AB210" i="1"/>
  <c r="T188" i="1"/>
  <c r="U188" i="1"/>
  <c r="T189" i="1"/>
  <c r="U189" i="1"/>
  <c r="T190" i="1"/>
  <c r="U190" i="1"/>
  <c r="T191" i="1"/>
  <c r="U191" i="1"/>
  <c r="T192" i="1"/>
  <c r="U192" i="1"/>
  <c r="T193" i="1"/>
  <c r="U193" i="1"/>
  <c r="T194" i="1"/>
  <c r="U194" i="1"/>
  <c r="T195" i="1"/>
  <c r="U195" i="1"/>
  <c r="T196" i="1"/>
  <c r="U196" i="1"/>
  <c r="T197" i="1"/>
  <c r="U197" i="1"/>
  <c r="T198" i="1"/>
  <c r="U198" i="1"/>
  <c r="T199" i="1"/>
  <c r="U199" i="1"/>
  <c r="T200" i="1"/>
  <c r="U200" i="1"/>
  <c r="T201" i="1"/>
  <c r="U201" i="1"/>
  <c r="T202" i="1"/>
  <c r="U202" i="1"/>
  <c r="T203" i="1"/>
  <c r="U203" i="1"/>
  <c r="T204" i="1"/>
  <c r="U204" i="1"/>
  <c r="T205" i="1"/>
  <c r="U205" i="1"/>
  <c r="T206" i="1"/>
  <c r="U206" i="1"/>
  <c r="T207" i="1"/>
  <c r="U207" i="1"/>
  <c r="T208" i="1"/>
  <c r="U208" i="1"/>
  <c r="T209" i="1"/>
  <c r="U209" i="1"/>
  <c r="U187" i="1"/>
  <c r="T187" i="1"/>
  <c r="AB187" i="1"/>
  <c r="AA187" i="1"/>
  <c r="Z210" i="1" l="1"/>
  <c r="Y210" i="1"/>
  <c r="Z187" i="1"/>
  <c r="Y187" i="1"/>
  <c r="T180" i="1" l="1"/>
  <c r="U180" i="1"/>
  <c r="T184" i="1"/>
  <c r="U184" i="1"/>
  <c r="T185" i="1"/>
  <c r="U185" i="1"/>
  <c r="T186" i="1"/>
  <c r="U186" i="1"/>
  <c r="U179" i="1"/>
  <c r="T179" i="1"/>
  <c r="U172" i="1"/>
  <c r="U173" i="1"/>
  <c r="U174" i="1"/>
  <c r="U175" i="1"/>
  <c r="U176" i="1"/>
  <c r="U177" i="1"/>
  <c r="U178" i="1"/>
  <c r="U171" i="1"/>
  <c r="T172" i="1"/>
  <c r="T173" i="1"/>
  <c r="T174" i="1"/>
  <c r="T175" i="1"/>
  <c r="T176" i="1"/>
  <c r="T177" i="1"/>
  <c r="T178" i="1"/>
  <c r="T171" i="1"/>
  <c r="AB171" i="1"/>
  <c r="T169" i="1"/>
  <c r="T170" i="1"/>
  <c r="T168" i="1"/>
  <c r="U170" i="1"/>
  <c r="U169" i="1"/>
  <c r="U168" i="1"/>
  <c r="T163" i="1"/>
  <c r="T164" i="1"/>
  <c r="T165" i="1"/>
  <c r="T166" i="1"/>
  <c r="T167" i="1"/>
  <c r="T162" i="1"/>
  <c r="U167" i="1"/>
  <c r="U166" i="1"/>
  <c r="U165" i="1"/>
  <c r="U164" i="1"/>
  <c r="U163" i="1"/>
  <c r="U162" i="1"/>
  <c r="AB162" i="1"/>
  <c r="AA162" i="1"/>
  <c r="AA150" i="1"/>
  <c r="AB150" i="1"/>
  <c r="Y168" i="1" l="1"/>
  <c r="Z168" i="1"/>
  <c r="Z162" i="1"/>
  <c r="Y162" i="1"/>
  <c r="Z179" i="1"/>
  <c r="Y179" i="1"/>
  <c r="Z171" i="1"/>
  <c r="Y171" i="1"/>
  <c r="AA171" i="1"/>
  <c r="AB141" i="1" l="1"/>
  <c r="AA141" i="1"/>
  <c r="AB135" i="1"/>
  <c r="AA135" i="1"/>
  <c r="AA134" i="1"/>
  <c r="AB148" i="1"/>
  <c r="AA148" i="1"/>
  <c r="AB131" i="1"/>
  <c r="AA131" i="1"/>
  <c r="AB128" i="1"/>
  <c r="AA128" i="1"/>
  <c r="AB125" i="1"/>
  <c r="AA125" i="1"/>
  <c r="AB146" i="1"/>
  <c r="AA146" i="1"/>
  <c r="AB144" i="1"/>
  <c r="AA144" i="1"/>
  <c r="AB138" i="1"/>
  <c r="AA138" i="1"/>
  <c r="AB122" i="1"/>
  <c r="AA122" i="1"/>
  <c r="AB119" i="1"/>
  <c r="AA119" i="1"/>
  <c r="AB117" i="1"/>
  <c r="AA117" i="1"/>
  <c r="T116" i="1"/>
  <c r="U116" i="1"/>
  <c r="AB114" i="1"/>
  <c r="AA114" i="1"/>
  <c r="T113" i="1"/>
  <c r="U113" i="1"/>
  <c r="AB111" i="1"/>
  <c r="AA111" i="1"/>
  <c r="AB108" i="1"/>
  <c r="AA108" i="1"/>
  <c r="AB106" i="1"/>
  <c r="AA106" i="1"/>
  <c r="T105" i="1"/>
  <c r="T104" i="1"/>
  <c r="U105" i="1"/>
  <c r="U104" i="1"/>
  <c r="AA104" i="1"/>
  <c r="AB104" i="1"/>
  <c r="AB93" i="1"/>
  <c r="AA93" i="1"/>
  <c r="AB74" i="1"/>
  <c r="AA74" i="1"/>
  <c r="T66" i="1"/>
  <c r="U66" i="1"/>
  <c r="T67" i="1"/>
  <c r="U67" i="1"/>
  <c r="T68" i="1"/>
  <c r="U68" i="1"/>
  <c r="T69" i="1"/>
  <c r="U69" i="1"/>
  <c r="T70" i="1"/>
  <c r="U70" i="1"/>
  <c r="T71" i="1"/>
  <c r="U71" i="1"/>
  <c r="T72" i="1"/>
  <c r="U72" i="1"/>
  <c r="T73" i="1"/>
  <c r="U73" i="1"/>
  <c r="AB58" i="1"/>
  <c r="AA58" i="1"/>
  <c r="Y104" i="1" l="1"/>
  <c r="Z104" i="1"/>
  <c r="AB53" i="1"/>
  <c r="AA53" i="1"/>
  <c r="AB50" i="1"/>
  <c r="AA50" i="1"/>
  <c r="AA48" i="1"/>
  <c r="AB44" i="1"/>
  <c r="AA44" i="1"/>
  <c r="AB41" i="1"/>
  <c r="AA41" i="1"/>
  <c r="AB38" i="1" l="1"/>
  <c r="AA38" i="1"/>
  <c r="AB35" i="1"/>
  <c r="AA35" i="1"/>
  <c r="AA30" i="1"/>
  <c r="AB27" i="1"/>
  <c r="AA27" i="1"/>
  <c r="AA23" i="1"/>
  <c r="AB23" i="1"/>
  <c r="AB19" i="1"/>
  <c r="AA19" i="1"/>
  <c r="AA16" i="1"/>
  <c r="AB16" i="1"/>
  <c r="AA13" i="1"/>
  <c r="AB10" i="1"/>
  <c r="AA10" i="1"/>
  <c r="AB7" i="1"/>
  <c r="AA7" i="1"/>
  <c r="AB3" i="1" l="1"/>
  <c r="T150" i="1" l="1"/>
  <c r="U150" i="1"/>
  <c r="T151" i="1"/>
  <c r="U151" i="1"/>
  <c r="T152" i="1"/>
  <c r="U152" i="1"/>
  <c r="T153" i="1"/>
  <c r="U153" i="1"/>
  <c r="T154" i="1"/>
  <c r="U154" i="1"/>
  <c r="T155" i="1"/>
  <c r="U155" i="1"/>
  <c r="T156" i="1"/>
  <c r="U156" i="1"/>
  <c r="T157" i="1"/>
  <c r="U157" i="1"/>
  <c r="T158" i="1"/>
  <c r="U158" i="1"/>
  <c r="T159" i="1"/>
  <c r="U159" i="1"/>
  <c r="T160" i="1"/>
  <c r="U160" i="1"/>
  <c r="T161" i="1"/>
  <c r="U161" i="1"/>
  <c r="T93" i="1"/>
  <c r="U93" i="1"/>
  <c r="T94" i="1"/>
  <c r="U94" i="1"/>
  <c r="T95" i="1"/>
  <c r="U95" i="1"/>
  <c r="T96" i="1"/>
  <c r="U96" i="1"/>
  <c r="T97" i="1"/>
  <c r="U97" i="1"/>
  <c r="T98" i="1"/>
  <c r="U98" i="1"/>
  <c r="T99" i="1"/>
  <c r="U99" i="1"/>
  <c r="T100" i="1"/>
  <c r="U100" i="1"/>
  <c r="T101" i="1"/>
  <c r="U101" i="1"/>
  <c r="T102" i="1"/>
  <c r="U102" i="1"/>
  <c r="T103" i="1"/>
  <c r="U103" i="1"/>
  <c r="T74" i="1"/>
  <c r="U74" i="1"/>
  <c r="T75" i="1"/>
  <c r="U75" i="1"/>
  <c r="T76" i="1"/>
  <c r="U76" i="1"/>
  <c r="T77" i="1"/>
  <c r="U77" i="1"/>
  <c r="T78" i="1"/>
  <c r="U78" i="1"/>
  <c r="T79" i="1"/>
  <c r="U79" i="1"/>
  <c r="T80" i="1"/>
  <c r="U80" i="1"/>
  <c r="T81" i="1"/>
  <c r="U81" i="1"/>
  <c r="T82" i="1"/>
  <c r="U82" i="1"/>
  <c r="T83" i="1"/>
  <c r="U83" i="1"/>
  <c r="T84" i="1"/>
  <c r="U84" i="1"/>
  <c r="T85" i="1"/>
  <c r="U85" i="1"/>
  <c r="T86" i="1"/>
  <c r="U86" i="1"/>
  <c r="T87" i="1"/>
  <c r="U87" i="1"/>
  <c r="T88" i="1"/>
  <c r="U88" i="1"/>
  <c r="T89" i="1"/>
  <c r="U89" i="1"/>
  <c r="T90" i="1"/>
  <c r="U90" i="1"/>
  <c r="T91" i="1"/>
  <c r="U91" i="1"/>
  <c r="T92" i="1"/>
  <c r="U92" i="1"/>
  <c r="T138" i="1"/>
  <c r="U138" i="1"/>
  <c r="T139" i="1"/>
  <c r="U139" i="1"/>
  <c r="T140" i="1"/>
  <c r="U140" i="1"/>
  <c r="T141" i="1"/>
  <c r="U141" i="1"/>
  <c r="T142" i="1"/>
  <c r="U142" i="1"/>
  <c r="T143" i="1"/>
  <c r="U143" i="1"/>
  <c r="T144" i="1"/>
  <c r="U144" i="1"/>
  <c r="T145" i="1"/>
  <c r="U145" i="1"/>
  <c r="T146" i="1"/>
  <c r="U146" i="1"/>
  <c r="T147" i="1"/>
  <c r="U147" i="1"/>
  <c r="T148" i="1"/>
  <c r="U148" i="1"/>
  <c r="T149" i="1"/>
  <c r="U149" i="1"/>
  <c r="T128" i="1"/>
  <c r="U128" i="1"/>
  <c r="T129" i="1"/>
  <c r="U129" i="1"/>
  <c r="T130" i="1"/>
  <c r="U130" i="1"/>
  <c r="T131" i="1"/>
  <c r="U131" i="1"/>
  <c r="T132" i="1"/>
  <c r="U132" i="1"/>
  <c r="T133" i="1"/>
  <c r="U133" i="1"/>
  <c r="T134" i="1"/>
  <c r="U134" i="1"/>
  <c r="Y134" i="1" s="1"/>
  <c r="T135" i="1"/>
  <c r="U135" i="1"/>
  <c r="T136" i="1"/>
  <c r="U136" i="1"/>
  <c r="T137" i="1"/>
  <c r="U137" i="1"/>
  <c r="T117" i="1"/>
  <c r="U117" i="1"/>
  <c r="T118" i="1"/>
  <c r="U118" i="1"/>
  <c r="T119" i="1"/>
  <c r="U119" i="1"/>
  <c r="T120" i="1"/>
  <c r="U120" i="1"/>
  <c r="T121" i="1"/>
  <c r="U121" i="1"/>
  <c r="T122" i="1"/>
  <c r="U122" i="1"/>
  <c r="T123" i="1"/>
  <c r="U123" i="1"/>
  <c r="T124" i="1"/>
  <c r="U124" i="1"/>
  <c r="T125" i="1"/>
  <c r="U125" i="1"/>
  <c r="T126" i="1"/>
  <c r="U126" i="1"/>
  <c r="T127" i="1"/>
  <c r="U127" i="1"/>
  <c r="U106" i="1"/>
  <c r="U107" i="1"/>
  <c r="U108" i="1"/>
  <c r="U109" i="1"/>
  <c r="U110" i="1"/>
  <c r="U111" i="1"/>
  <c r="U112" i="1"/>
  <c r="U114" i="1"/>
  <c r="U115" i="1"/>
  <c r="T106" i="1"/>
  <c r="T107" i="1"/>
  <c r="T108" i="1"/>
  <c r="T109" i="1"/>
  <c r="T110" i="1"/>
  <c r="T111" i="1"/>
  <c r="T112" i="1"/>
  <c r="T114" i="1"/>
  <c r="T115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3" i="1"/>
  <c r="Y3" i="1" l="1"/>
  <c r="Z3" i="1"/>
  <c r="Y44" i="1"/>
  <c r="Z150" i="1"/>
  <c r="Y150" i="1"/>
  <c r="Z141" i="1"/>
  <c r="Y141" i="1"/>
  <c r="Y148" i="1"/>
  <c r="Z148" i="1"/>
  <c r="Y119" i="1"/>
  <c r="Z119" i="1"/>
  <c r="Z144" i="1"/>
  <c r="Y144" i="1"/>
  <c r="Z135" i="1"/>
  <c r="Y135" i="1"/>
  <c r="Z131" i="1"/>
  <c r="Y131" i="1"/>
  <c r="Z128" i="1"/>
  <c r="Y128" i="1"/>
  <c r="Y125" i="1"/>
  <c r="Z125" i="1"/>
  <c r="Y146" i="1"/>
  <c r="Z146" i="1"/>
  <c r="Z138" i="1"/>
  <c r="Y138" i="1"/>
  <c r="Y122" i="1"/>
  <c r="Z122" i="1"/>
  <c r="Z114" i="1"/>
  <c r="Y114" i="1"/>
  <c r="Y117" i="1"/>
  <c r="Z117" i="1"/>
  <c r="Y111" i="1"/>
  <c r="Z111" i="1"/>
  <c r="Z108" i="1"/>
  <c r="Y108" i="1"/>
  <c r="Y106" i="1"/>
  <c r="Z106" i="1"/>
  <c r="Y93" i="1"/>
  <c r="Z93" i="1"/>
  <c r="Z74" i="1"/>
  <c r="Y74" i="1"/>
  <c r="Z58" i="1"/>
  <c r="Y58" i="1"/>
  <c r="Z53" i="1"/>
  <c r="Y53" i="1"/>
  <c r="Z50" i="1"/>
  <c r="Y50" i="1"/>
  <c r="Y48" i="1"/>
  <c r="Z48" i="1"/>
  <c r="Z44" i="1"/>
  <c r="Z41" i="1"/>
  <c r="Y41" i="1"/>
  <c r="Z38" i="1"/>
  <c r="Y38" i="1"/>
  <c r="Z35" i="1"/>
  <c r="Y35" i="1"/>
  <c r="Z27" i="1"/>
  <c r="Y27" i="1"/>
  <c r="Y30" i="1"/>
  <c r="Z30" i="1"/>
  <c r="Y23" i="1"/>
  <c r="Z23" i="1"/>
  <c r="Z19" i="1"/>
  <c r="Y19" i="1"/>
  <c r="Z10" i="1"/>
  <c r="Y10" i="1"/>
  <c r="Y16" i="1"/>
  <c r="Z7" i="1"/>
  <c r="Y7" i="1"/>
  <c r="Z13" i="1"/>
  <c r="Y13" i="1"/>
  <c r="Z16" i="1"/>
</calcChain>
</file>

<file path=xl/sharedStrings.xml><?xml version="1.0" encoding="utf-8"?>
<sst xmlns="http://schemas.openxmlformats.org/spreadsheetml/2006/main" count="83" uniqueCount="69">
  <si>
    <t>chondrite</t>
  </si>
  <si>
    <t>chondrule #</t>
  </si>
  <si>
    <r>
      <rPr>
        <b/>
        <sz val="14"/>
        <color indexed="8"/>
        <rFont val="Symbol"/>
        <charset val="2"/>
      </rPr>
      <t>d</t>
    </r>
    <r>
      <rPr>
        <b/>
        <vertAlign val="superscript"/>
        <sz val="14"/>
        <color indexed="8"/>
        <rFont val="Calibri"/>
        <family val="2"/>
      </rPr>
      <t>18</t>
    </r>
    <r>
      <rPr>
        <b/>
        <sz val="14"/>
        <color indexed="8"/>
        <rFont val="Calibri"/>
        <family val="2"/>
      </rPr>
      <t xml:space="preserve">O </t>
    </r>
  </si>
  <si>
    <t>2σ</t>
  </si>
  <si>
    <r>
      <rPr>
        <b/>
        <sz val="14"/>
        <color indexed="8"/>
        <rFont val="Symbol"/>
        <charset val="2"/>
      </rPr>
      <t>d</t>
    </r>
    <r>
      <rPr>
        <b/>
        <vertAlign val="superscript"/>
        <sz val="14"/>
        <color indexed="8"/>
        <rFont val="Calibri"/>
        <family val="2"/>
      </rPr>
      <t>17</t>
    </r>
    <r>
      <rPr>
        <b/>
        <sz val="14"/>
        <color indexed="8"/>
        <rFont val="Calibri"/>
        <family val="2"/>
      </rPr>
      <t xml:space="preserve">O </t>
    </r>
  </si>
  <si>
    <r>
      <rPr>
        <b/>
        <sz val="14"/>
        <color rgb="FF000000"/>
        <rFont val="Symbol"/>
        <charset val="2"/>
      </rPr>
      <t>D</t>
    </r>
    <r>
      <rPr>
        <b/>
        <vertAlign val="superscript"/>
        <sz val="14"/>
        <color rgb="FF000000"/>
        <rFont val="Calibri"/>
        <family val="2"/>
        <scheme val="minor"/>
      </rPr>
      <t>17</t>
    </r>
    <r>
      <rPr>
        <b/>
        <sz val="14"/>
        <color rgb="FF000000"/>
        <rFont val="Calibri"/>
        <family val="2"/>
        <scheme val="minor"/>
      </rPr>
      <t xml:space="preserve">O </t>
    </r>
  </si>
  <si>
    <t>err 2σ</t>
  </si>
  <si>
    <r>
      <t>SiO</t>
    </r>
    <r>
      <rPr>
        <b/>
        <vertAlign val="subscript"/>
        <sz val="14"/>
        <color theme="1"/>
        <rFont val="Calibri"/>
        <family val="2"/>
      </rPr>
      <t>2</t>
    </r>
  </si>
  <si>
    <t>FeO</t>
  </si>
  <si>
    <r>
      <t>Al</t>
    </r>
    <r>
      <rPr>
        <b/>
        <vertAlign val="subscript"/>
        <sz val="14"/>
        <color theme="1"/>
        <rFont val="Calibri"/>
        <family val="2"/>
      </rPr>
      <t>2</t>
    </r>
    <r>
      <rPr>
        <b/>
        <sz val="14"/>
        <color theme="1"/>
        <rFont val="Calibri"/>
        <family val="2"/>
      </rPr>
      <t>O</t>
    </r>
    <r>
      <rPr>
        <b/>
        <vertAlign val="subscript"/>
        <sz val="14"/>
        <color theme="1"/>
        <rFont val="Calibri"/>
        <family val="2"/>
      </rPr>
      <t>3</t>
    </r>
  </si>
  <si>
    <t>CaO</t>
  </si>
  <si>
    <t>MnO</t>
  </si>
  <si>
    <t>MgO</t>
  </si>
  <si>
    <r>
      <t>Cr</t>
    </r>
    <r>
      <rPr>
        <b/>
        <vertAlign val="subscript"/>
        <sz val="14"/>
        <color theme="1"/>
        <rFont val="Calibri"/>
        <family val="2"/>
      </rPr>
      <t>2</t>
    </r>
    <r>
      <rPr>
        <b/>
        <sz val="14"/>
        <color theme="1"/>
        <rFont val="Calibri"/>
        <family val="2"/>
      </rPr>
      <t>O</t>
    </r>
    <r>
      <rPr>
        <b/>
        <vertAlign val="subscript"/>
        <sz val="14"/>
        <color theme="1"/>
        <rFont val="Calibri"/>
        <family val="2"/>
      </rPr>
      <t>3</t>
    </r>
  </si>
  <si>
    <r>
      <t>TiO</t>
    </r>
    <r>
      <rPr>
        <b/>
        <vertAlign val="subscript"/>
        <sz val="14"/>
        <color theme="1"/>
        <rFont val="Calibri"/>
        <family val="2"/>
      </rPr>
      <t>2</t>
    </r>
  </si>
  <si>
    <t>Total</t>
  </si>
  <si>
    <t>Mg#</t>
  </si>
  <si>
    <t>Piancaldoli-5649</t>
  </si>
  <si>
    <t>Ch-20</t>
  </si>
  <si>
    <r>
      <t>Na</t>
    </r>
    <r>
      <rPr>
        <b/>
        <vertAlign val="subscript"/>
        <sz val="14"/>
        <color theme="1"/>
        <rFont val="Calibri"/>
        <family val="2"/>
      </rPr>
      <t>2</t>
    </r>
    <r>
      <rPr>
        <b/>
        <sz val="14"/>
        <color theme="1"/>
        <rFont val="Calibri"/>
        <family val="2"/>
      </rPr>
      <t>O</t>
    </r>
  </si>
  <si>
    <t>Ch-18</t>
  </si>
  <si>
    <t>Ch-15</t>
  </si>
  <si>
    <t>Ch-13</t>
  </si>
  <si>
    <t>Ch-27</t>
  </si>
  <si>
    <t>Ch-17</t>
  </si>
  <si>
    <t>Ch-9</t>
  </si>
  <si>
    <t>Ch-12</t>
  </si>
  <si>
    <t>Ch-30</t>
  </si>
  <si>
    <t>Ch-21</t>
  </si>
  <si>
    <t>Ch-29</t>
  </si>
  <si>
    <t>Piancaldoli-Italy</t>
  </si>
  <si>
    <t>Ch-F</t>
  </si>
  <si>
    <t>Ch-D</t>
  </si>
  <si>
    <t>Ch-H</t>
  </si>
  <si>
    <t>Ch-R</t>
  </si>
  <si>
    <t>CH-J</t>
  </si>
  <si>
    <t>Ch-1</t>
  </si>
  <si>
    <t>Ch-C</t>
  </si>
  <si>
    <t>Ch-E</t>
  </si>
  <si>
    <t>Ch-G</t>
  </si>
  <si>
    <t>Ch-I</t>
  </si>
  <si>
    <t>Ch-J</t>
  </si>
  <si>
    <t>Ch-K</t>
  </si>
  <si>
    <t>Ch-M</t>
  </si>
  <si>
    <t>Ch-L</t>
  </si>
  <si>
    <t>Ch-N</t>
  </si>
  <si>
    <t>Ch-P</t>
  </si>
  <si>
    <t>Ch-Q</t>
  </si>
  <si>
    <t>Ch-S</t>
  </si>
  <si>
    <t>Ch-T</t>
  </si>
  <si>
    <t>NWA-5206-B</t>
  </si>
  <si>
    <t>Ch-2</t>
  </si>
  <si>
    <t>Ch-3</t>
  </si>
  <si>
    <t>Ch-6</t>
  </si>
  <si>
    <r>
      <t>area (mm</t>
    </r>
    <r>
      <rPr>
        <b/>
        <vertAlign val="superscript"/>
        <sz val="14"/>
        <color theme="1"/>
        <rFont val="Calibri"/>
        <family val="2"/>
      </rPr>
      <t>2</t>
    </r>
    <r>
      <rPr>
        <b/>
        <sz val="14"/>
        <color theme="1"/>
        <rFont val="Calibri"/>
        <family val="2"/>
      </rPr>
      <t>)</t>
    </r>
  </si>
  <si>
    <t>Ch-4</t>
  </si>
  <si>
    <t>Ch-7</t>
  </si>
  <si>
    <t>Ch-14</t>
  </si>
  <si>
    <t>Ch-10</t>
  </si>
  <si>
    <t>Ch-11</t>
  </si>
  <si>
    <t>SD</t>
  </si>
  <si>
    <r>
      <t xml:space="preserve">mean </t>
    </r>
    <r>
      <rPr>
        <b/>
        <sz val="14"/>
        <color theme="1"/>
        <rFont val="Symbol"/>
        <charset val="2"/>
      </rPr>
      <t>D</t>
    </r>
    <r>
      <rPr>
        <b/>
        <vertAlign val="superscript"/>
        <sz val="14"/>
        <color theme="1"/>
        <rFont val="Calibri"/>
        <family val="2"/>
      </rPr>
      <t>17</t>
    </r>
    <r>
      <rPr>
        <b/>
        <sz val="14"/>
        <color theme="1"/>
        <rFont val="Calibri"/>
        <family val="2"/>
      </rPr>
      <t xml:space="preserve">O </t>
    </r>
  </si>
  <si>
    <t>mean Mg#</t>
  </si>
  <si>
    <t>NWA-5206-C</t>
  </si>
  <si>
    <t>err (20%)</t>
  </si>
  <si>
    <r>
      <rPr>
        <b/>
        <sz val="14"/>
        <color rgb="FF000000"/>
        <rFont val="Symbol"/>
        <charset val="2"/>
      </rPr>
      <t>D</t>
    </r>
    <r>
      <rPr>
        <b/>
        <vertAlign val="superscript"/>
        <sz val="14"/>
        <color rgb="FF000000"/>
        <rFont val="Calibri"/>
        <family val="2"/>
        <scheme val="minor"/>
      </rPr>
      <t>18</t>
    </r>
    <r>
      <rPr>
        <b/>
        <sz val="14"/>
        <color rgb="FF000000"/>
        <rFont val="Calibri"/>
        <family val="2"/>
        <scheme val="minor"/>
      </rPr>
      <t xml:space="preserve">O </t>
    </r>
  </si>
  <si>
    <t>NWA-5206-A</t>
  </si>
  <si>
    <t>D18</t>
  </si>
  <si>
    <t>Ti02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</si>
</sst>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Symbol"/>
      <charset val="2"/>
    </font>
    <font>
      <b/>
      <vertAlign val="superscript"/>
      <sz val="14"/>
      <color indexed="8"/>
      <name val="Calibri"/>
      <family val="2"/>
    </font>
    <font>
      <b/>
      <sz val="14"/>
      <color rgb="FF000000"/>
      <name val="Calibri"/>
      <family val="2"/>
      <scheme val="minor"/>
    </font>
    <font>
      <b/>
      <sz val="14"/>
      <color rgb="FF000000"/>
      <name val="Symbol"/>
      <charset val="2"/>
    </font>
    <font>
      <b/>
      <vertAlign val="superscript"/>
      <sz val="14"/>
      <color rgb="FF000000"/>
      <name val="Calibri"/>
      <family val="2"/>
      <scheme val="minor"/>
    </font>
    <font>
      <b/>
      <vertAlign val="subscript"/>
      <sz val="14"/>
      <color theme="1"/>
      <name val="Calibri"/>
      <family val="2"/>
    </font>
    <font>
      <b/>
      <vertAlign val="superscript"/>
      <sz val="14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4"/>
      <color theme="1"/>
      <name val="Symbol"/>
      <charset val="2"/>
    </font>
    <font>
      <b/>
      <sz val="14"/>
      <color rgb="FF000000"/>
      <name val="Calibri"/>
      <family val="2"/>
      <charset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0" fillId="2" borderId="0" xfId="0" applyFill="1"/>
    <xf numFmtId="2" fontId="11" fillId="2" borderId="0" xfId="0" applyNumberFormat="1" applyFont="1" applyFill="1" applyAlignment="1">
      <alignment horizontal="center"/>
    </xf>
    <xf numFmtId="164" fontId="11" fillId="3" borderId="0" xfId="0" applyNumberFormat="1" applyFont="1" applyFill="1" applyAlignment="1">
      <alignment horizontal="center"/>
    </xf>
    <xf numFmtId="165" fontId="11" fillId="3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6763910761154854"/>
                  <c:y val="-0.210599664625255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Feuil2!$A$1:$A$186</c:f>
              <c:numCache>
                <c:formatCode>0.0</c:formatCode>
                <c:ptCount val="186"/>
                <c:pt idx="0">
                  <c:v>3.2644270118962542</c:v>
                </c:pt>
                <c:pt idx="1">
                  <c:v>2.7433410251417376</c:v>
                </c:pt>
                <c:pt idx="2">
                  <c:v>5.7855457433877984</c:v>
                </c:pt>
                <c:pt idx="3">
                  <c:v>2.5162434087154568</c:v>
                </c:pt>
                <c:pt idx="4">
                  <c:v>2.1036584687746225</c:v>
                </c:pt>
                <c:pt idx="5">
                  <c:v>2.0099999999999998</c:v>
                </c:pt>
                <c:pt idx="6" formatCode="General">
                  <c:v>3.1</c:v>
                </c:pt>
                <c:pt idx="7">
                  <c:v>0.94286082423222717</c:v>
                </c:pt>
                <c:pt idx="8">
                  <c:v>0.32972365562278649</c:v>
                </c:pt>
                <c:pt idx="9">
                  <c:v>0.74933168003450057</c:v>
                </c:pt>
                <c:pt idx="10">
                  <c:v>-1.6619471557959726</c:v>
                </c:pt>
                <c:pt idx="11">
                  <c:v>-2.195737431812228E-3</c:v>
                </c:pt>
                <c:pt idx="12">
                  <c:v>1.4419731775021933</c:v>
                </c:pt>
                <c:pt idx="13">
                  <c:v>1.0311357390195717</c:v>
                </c:pt>
                <c:pt idx="14">
                  <c:v>2.8069389906244524</c:v>
                </c:pt>
                <c:pt idx="15">
                  <c:v>1.7530760632765152</c:v>
                </c:pt>
                <c:pt idx="16">
                  <c:v>3.2546529319480548</c:v>
                </c:pt>
                <c:pt idx="17">
                  <c:v>2.4245973345697962</c:v>
                </c:pt>
                <c:pt idx="18">
                  <c:v>4.1408275060009778</c:v>
                </c:pt>
                <c:pt idx="19">
                  <c:v>3.3162461792770621</c:v>
                </c:pt>
                <c:pt idx="20">
                  <c:v>2.6994125355898664</c:v>
                </c:pt>
                <c:pt idx="21">
                  <c:v>5.0039453899790844</c:v>
                </c:pt>
                <c:pt idx="22">
                  <c:v>4.2976583815022815</c:v>
                </c:pt>
                <c:pt idx="23">
                  <c:v>3.5036627704782743</c:v>
                </c:pt>
                <c:pt idx="24">
                  <c:v>3.2339221768517747</c:v>
                </c:pt>
                <c:pt idx="25">
                  <c:v>5.9294225141217387</c:v>
                </c:pt>
                <c:pt idx="26">
                  <c:v>4.925568083096195</c:v>
                </c:pt>
                <c:pt idx="27">
                  <c:v>3.2101471034415883</c:v>
                </c:pt>
                <c:pt idx="28">
                  <c:v>3.7351676542279089</c:v>
                </c:pt>
                <c:pt idx="29">
                  <c:v>2.2943192223590616</c:v>
                </c:pt>
                <c:pt idx="30">
                  <c:v>2.4164079842462756</c:v>
                </c:pt>
                <c:pt idx="31">
                  <c:v>0.76638197632101079</c:v>
                </c:pt>
                <c:pt idx="32">
                  <c:v>3.5882253785890219</c:v>
                </c:pt>
                <c:pt idx="33">
                  <c:v>3.7355186486159995</c:v>
                </c:pt>
                <c:pt idx="34">
                  <c:v>4.8397179716448271</c:v>
                </c:pt>
                <c:pt idx="35">
                  <c:v>4.0380712558608511</c:v>
                </c:pt>
                <c:pt idx="36">
                  <c:v>3.5684696622474501</c:v>
                </c:pt>
                <c:pt idx="37">
                  <c:v>3.9072346125047797</c:v>
                </c:pt>
                <c:pt idx="38">
                  <c:v>4.7665044767251628</c:v>
                </c:pt>
                <c:pt idx="39">
                  <c:v>3.2483750667676388</c:v>
                </c:pt>
                <c:pt idx="40">
                  <c:v>4.3710126391345812</c:v>
                </c:pt>
                <c:pt idx="41">
                  <c:v>4.0647261537354105</c:v>
                </c:pt>
                <c:pt idx="42">
                  <c:v>3.669498600750873</c:v>
                </c:pt>
                <c:pt idx="43">
                  <c:v>3.6961095951140188</c:v>
                </c:pt>
                <c:pt idx="44">
                  <c:v>3.090822523511251</c:v>
                </c:pt>
                <c:pt idx="45">
                  <c:v>2.9818250164232789</c:v>
                </c:pt>
                <c:pt idx="46">
                  <c:v>3.3073689922746734</c:v>
                </c:pt>
                <c:pt idx="47">
                  <c:v>3.2244958905433183</c:v>
                </c:pt>
                <c:pt idx="48">
                  <c:v>2.7864736746952588</c:v>
                </c:pt>
                <c:pt idx="49">
                  <c:v>2.8683827052008422</c:v>
                </c:pt>
                <c:pt idx="50">
                  <c:v>3.0491998485197369</c:v>
                </c:pt>
                <c:pt idx="51">
                  <c:v>5.1560383995848955</c:v>
                </c:pt>
                <c:pt idx="52">
                  <c:v>5.4442688045872636</c:v>
                </c:pt>
                <c:pt idx="53">
                  <c:v>6.2455657999112351</c:v>
                </c:pt>
                <c:pt idx="54">
                  <c:v>5.3480610140446601</c:v>
                </c:pt>
                <c:pt idx="55">
                  <c:v>5.9848824747087841</c:v>
                </c:pt>
                <c:pt idx="56">
                  <c:v>3.6700399837697897</c:v>
                </c:pt>
                <c:pt idx="57">
                  <c:v>6.7432620187190242</c:v>
                </c:pt>
                <c:pt idx="58">
                  <c:v>6.3154005769206298</c:v>
                </c:pt>
                <c:pt idx="59">
                  <c:v>6.6388735819523133</c:v>
                </c:pt>
                <c:pt idx="60">
                  <c:v>4.1012675103798886</c:v>
                </c:pt>
                <c:pt idx="61">
                  <c:v>6.0053661843181043</c:v>
                </c:pt>
                <c:pt idx="62">
                  <c:v>5.0761905170409163</c:v>
                </c:pt>
                <c:pt idx="63">
                  <c:v>4.9216455913262926</c:v>
                </c:pt>
                <c:pt idx="64">
                  <c:v>5.475036887401151</c:v>
                </c:pt>
                <c:pt idx="65">
                  <c:v>3.4528360471509076</c:v>
                </c:pt>
                <c:pt idx="66">
                  <c:v>3.6074081224533305</c:v>
                </c:pt>
                <c:pt idx="67">
                  <c:v>7.6467429752038782</c:v>
                </c:pt>
                <c:pt idx="68">
                  <c:v>5.3139461020218635</c:v>
                </c:pt>
                <c:pt idx="69">
                  <c:v>7.4679344582954261</c:v>
                </c:pt>
                <c:pt idx="70">
                  <c:v>5.3088293061224494</c:v>
                </c:pt>
                <c:pt idx="71">
                  <c:v>5.3511039544735119</c:v>
                </c:pt>
                <c:pt idx="72">
                  <c:v>5.5969599668579573</c:v>
                </c:pt>
                <c:pt idx="73">
                  <c:v>5.5017097857994255</c:v>
                </c:pt>
                <c:pt idx="74">
                  <c:v>5.4130010520072815</c:v>
                </c:pt>
                <c:pt idx="75">
                  <c:v>5.6361724149182137</c:v>
                </c:pt>
                <c:pt idx="76">
                  <c:v>4.783890349500231</c:v>
                </c:pt>
                <c:pt idx="77">
                  <c:v>5.2138603835135786</c:v>
                </c:pt>
                <c:pt idx="78">
                  <c:v>5.5292822706527893</c:v>
                </c:pt>
                <c:pt idx="79">
                  <c:v>5.5363081844825786</c:v>
                </c:pt>
                <c:pt idx="80">
                  <c:v>5.2823174395685246</c:v>
                </c:pt>
                <c:pt idx="81">
                  <c:v>5.3430187294588585</c:v>
                </c:pt>
                <c:pt idx="82">
                  <c:v>2.3503472914339452</c:v>
                </c:pt>
                <c:pt idx="83">
                  <c:v>4.4939381693412015</c:v>
                </c:pt>
                <c:pt idx="84">
                  <c:v>5.3250529418376944</c:v>
                </c:pt>
                <c:pt idx="85">
                  <c:v>4.8544390095062599</c:v>
                </c:pt>
                <c:pt idx="86">
                  <c:v>4.9741520046454522</c:v>
                </c:pt>
                <c:pt idx="87">
                  <c:v>5.1508206248075004</c:v>
                </c:pt>
                <c:pt idx="88">
                  <c:v>4.2918644213745969</c:v>
                </c:pt>
                <c:pt idx="89">
                  <c:v>4.5967784323164498</c:v>
                </c:pt>
                <c:pt idx="90">
                  <c:v>4.0066331207317809</c:v>
                </c:pt>
                <c:pt idx="91">
                  <c:v>5.2687411674394387</c:v>
                </c:pt>
                <c:pt idx="92">
                  <c:v>4.8002350395239723</c:v>
                </c:pt>
                <c:pt idx="93">
                  <c:v>5.9217318413305078</c:v>
                </c:pt>
                <c:pt idx="94">
                  <c:v>4.4649772939671042</c:v>
                </c:pt>
                <c:pt idx="95">
                  <c:v>4.888124962757523</c:v>
                </c:pt>
                <c:pt idx="96">
                  <c:v>4.7572129701162131</c:v>
                </c:pt>
                <c:pt idx="97">
                  <c:v>4.5768366046555471</c:v>
                </c:pt>
                <c:pt idx="98">
                  <c:v>3.4625880632424186</c:v>
                </c:pt>
                <c:pt idx="99">
                  <c:v>5.5717018839127403</c:v>
                </c:pt>
                <c:pt idx="100">
                  <c:v>3.5163519739158948</c:v>
                </c:pt>
                <c:pt idx="101">
                  <c:v>3.1879424086143282</c:v>
                </c:pt>
                <c:pt idx="102">
                  <c:v>4.6549678799110108</c:v>
                </c:pt>
                <c:pt idx="103">
                  <c:v>5.6707696932345133</c:v>
                </c:pt>
                <c:pt idx="104">
                  <c:v>4.2197399596225917</c:v>
                </c:pt>
                <c:pt idx="105">
                  <c:v>7.8337269704967305</c:v>
                </c:pt>
                <c:pt idx="106">
                  <c:v>7.8661709539566251</c:v>
                </c:pt>
                <c:pt idx="107">
                  <c:v>8.4324582632669838</c:v>
                </c:pt>
                <c:pt idx="108">
                  <c:v>3.1457628726469653</c:v>
                </c:pt>
                <c:pt idx="109">
                  <c:v>5.3167146214205721</c:v>
                </c:pt>
                <c:pt idx="110">
                  <c:v>5.7938382118452321</c:v>
                </c:pt>
                <c:pt idx="111">
                  <c:v>6.7138311241296869</c:v>
                </c:pt>
                <c:pt idx="112">
                  <c:v>5.4075609731427825</c:v>
                </c:pt>
                <c:pt idx="113">
                  <c:v>5.970844047462208</c:v>
                </c:pt>
                <c:pt idx="114">
                  <c:v>5.6478850911358016</c:v>
                </c:pt>
                <c:pt idx="115">
                  <c:v>6.273294861590955</c:v>
                </c:pt>
                <c:pt idx="116">
                  <c:v>5.4279157678416379</c:v>
                </c:pt>
                <c:pt idx="117">
                  <c:v>5.5782304722729421</c:v>
                </c:pt>
                <c:pt idx="118">
                  <c:v>4.2758019967212624</c:v>
                </c:pt>
                <c:pt idx="119">
                  <c:v>4.6418186561660173</c:v>
                </c:pt>
                <c:pt idx="120">
                  <c:v>4.7120467593048758</c:v>
                </c:pt>
                <c:pt idx="121">
                  <c:v>4.4624210516975547</c:v>
                </c:pt>
                <c:pt idx="122">
                  <c:v>6.745658418269044</c:v>
                </c:pt>
                <c:pt idx="123">
                  <c:v>6.1506137306904938</c:v>
                </c:pt>
                <c:pt idx="124">
                  <c:v>3.8853452731913358</c:v>
                </c:pt>
                <c:pt idx="125">
                  <c:v>4.3701856854005934</c:v>
                </c:pt>
                <c:pt idx="126">
                  <c:v>4.0525782077819379</c:v>
                </c:pt>
                <c:pt idx="127">
                  <c:v>5.1732752212759676</c:v>
                </c:pt>
                <c:pt idx="128">
                  <c:v>4.895130989960629</c:v>
                </c:pt>
                <c:pt idx="129">
                  <c:v>4.2367024025732167</c:v>
                </c:pt>
                <c:pt idx="130">
                  <c:v>3.2778720536215049</c:v>
                </c:pt>
                <c:pt idx="131">
                  <c:v>4.761928000851217</c:v>
                </c:pt>
                <c:pt idx="132">
                  <c:v>4.2894071123962423</c:v>
                </c:pt>
                <c:pt idx="133">
                  <c:v>4.0833525700956876</c:v>
                </c:pt>
                <c:pt idx="134">
                  <c:v>4.2712368260165023</c:v>
                </c:pt>
                <c:pt idx="135">
                  <c:v>4.1924681945130606</c:v>
                </c:pt>
                <c:pt idx="136">
                  <c:v>3.9576887290175531</c:v>
                </c:pt>
                <c:pt idx="137">
                  <c:v>4.4162815151179799</c:v>
                </c:pt>
                <c:pt idx="138">
                  <c:v>4.1755092730781227</c:v>
                </c:pt>
                <c:pt idx="139">
                  <c:v>4.4735708482892136</c:v>
                </c:pt>
                <c:pt idx="140">
                  <c:v>3.6368625983494987</c:v>
                </c:pt>
                <c:pt idx="141">
                  <c:v>4.618037714324676</c:v>
                </c:pt>
                <c:pt idx="142">
                  <c:v>3.4452306069342917</c:v>
                </c:pt>
                <c:pt idx="143">
                  <c:v>4.7581234821805376</c:v>
                </c:pt>
                <c:pt idx="144">
                  <c:v>4.219698218638003</c:v>
                </c:pt>
                <c:pt idx="145">
                  <c:v>4.468636439065901</c:v>
                </c:pt>
                <c:pt idx="146">
                  <c:v>3.5176644745066672</c:v>
                </c:pt>
                <c:pt idx="147">
                  <c:v>4.5232213894937274</c:v>
                </c:pt>
                <c:pt idx="148">
                  <c:v>4.1421656235874353</c:v>
                </c:pt>
                <c:pt idx="149">
                  <c:v>4.1505867908866954</c:v>
                </c:pt>
                <c:pt idx="150">
                  <c:v>3.9611848209215603</c:v>
                </c:pt>
                <c:pt idx="151">
                  <c:v>4.1618921228835646</c:v>
                </c:pt>
                <c:pt idx="152">
                  <c:v>3.3741139638013857</c:v>
                </c:pt>
                <c:pt idx="153">
                  <c:v>5.8213799558520085</c:v>
                </c:pt>
                <c:pt idx="154">
                  <c:v>6.057708191591316</c:v>
                </c:pt>
                <c:pt idx="155">
                  <c:v>5.9313030977577439</c:v>
                </c:pt>
                <c:pt idx="156">
                  <c:v>5.5254793934106621</c:v>
                </c:pt>
                <c:pt idx="157">
                  <c:v>4.2573400249167905</c:v>
                </c:pt>
                <c:pt idx="158">
                  <c:v>4.493543839046394</c:v>
                </c:pt>
                <c:pt idx="159">
                  <c:v>4.7161036814000088</c:v>
                </c:pt>
                <c:pt idx="160">
                  <c:v>3.7174133189130503</c:v>
                </c:pt>
                <c:pt idx="161">
                  <c:v>3.2830537852039097</c:v>
                </c:pt>
                <c:pt idx="162">
                  <c:v>-3.2464414067324934</c:v>
                </c:pt>
                <c:pt idx="163">
                  <c:v>-0.78738857380672145</c:v>
                </c:pt>
                <c:pt idx="164">
                  <c:v>-0.87525561968403021</c:v>
                </c:pt>
                <c:pt idx="165">
                  <c:v>-1.758197067246273</c:v>
                </c:pt>
                <c:pt idx="166">
                  <c:v>0.25803266347469012</c:v>
                </c:pt>
                <c:pt idx="167">
                  <c:v>-1.2345914558220086</c:v>
                </c:pt>
                <c:pt idx="168">
                  <c:v>0.30088318561122707</c:v>
                </c:pt>
                <c:pt idx="169">
                  <c:v>1.2845995976107765</c:v>
                </c:pt>
                <c:pt idx="170">
                  <c:v>0.27417219927191372</c:v>
                </c:pt>
                <c:pt idx="171">
                  <c:v>-0.23761555384971222</c:v>
                </c:pt>
                <c:pt idx="172">
                  <c:v>1.0783373727325389</c:v>
                </c:pt>
                <c:pt idx="173">
                  <c:v>0.46797618016107112</c:v>
                </c:pt>
                <c:pt idx="174">
                  <c:v>-1.5337185725899505</c:v>
                </c:pt>
                <c:pt idx="175">
                  <c:v>3.0412940264772219</c:v>
                </c:pt>
                <c:pt idx="176">
                  <c:v>3.4077895307959651</c:v>
                </c:pt>
                <c:pt idx="177">
                  <c:v>4.1834018371088924</c:v>
                </c:pt>
                <c:pt idx="178">
                  <c:v>2.46122488107051</c:v>
                </c:pt>
                <c:pt idx="179">
                  <c:v>1.4270089796414454</c:v>
                </c:pt>
                <c:pt idx="180">
                  <c:v>2.790603728791186</c:v>
                </c:pt>
                <c:pt idx="181">
                  <c:v>2.221446198045034</c:v>
                </c:pt>
                <c:pt idx="182">
                  <c:v>2.3223910799287735</c:v>
                </c:pt>
                <c:pt idx="183">
                  <c:v>3.7493713528871955</c:v>
                </c:pt>
                <c:pt idx="184">
                  <c:v>2.8604786401307254</c:v>
                </c:pt>
                <c:pt idx="185">
                  <c:v>1.4735218303126807</c:v>
                </c:pt>
              </c:numCache>
            </c:numRef>
          </c:xVal>
          <c:yVal>
            <c:numRef>
              <c:f>Feuil2!$C$1:$C$186</c:f>
              <c:numCache>
                <c:formatCode>0.0</c:formatCode>
                <c:ptCount val="186"/>
                <c:pt idx="0">
                  <c:v>2.6476713623182766</c:v>
                </c:pt>
                <c:pt idx="1">
                  <c:v>2.7015472388820188</c:v>
                </c:pt>
                <c:pt idx="2">
                  <c:v>3.849858347219242</c:v>
                </c:pt>
                <c:pt idx="3">
                  <c:v>2.2946468547296339</c:v>
                </c:pt>
                <c:pt idx="4">
                  <c:v>1.3645681334350934</c:v>
                </c:pt>
                <c:pt idx="5">
                  <c:v>1.36</c:v>
                </c:pt>
                <c:pt idx="6" formatCode="General">
                  <c:v>2.1</c:v>
                </c:pt>
                <c:pt idx="7">
                  <c:v>1.7157915944920976</c:v>
                </c:pt>
                <c:pt idx="8">
                  <c:v>1.0491578265742287</c:v>
                </c:pt>
                <c:pt idx="9">
                  <c:v>0.28373265405531534</c:v>
                </c:pt>
                <c:pt idx="10">
                  <c:v>-0.77945088111463079</c:v>
                </c:pt>
                <c:pt idx="11">
                  <c:v>1.530674751135189</c:v>
                </c:pt>
                <c:pt idx="12">
                  <c:v>1.7118420907407828</c:v>
                </c:pt>
                <c:pt idx="13">
                  <c:v>0.8</c:v>
                </c:pt>
                <c:pt idx="14">
                  <c:v>1.7523814343455308</c:v>
                </c:pt>
                <c:pt idx="15">
                  <c:v>1.6650444775253552</c:v>
                </c:pt>
                <c:pt idx="16">
                  <c:v>1.5062320129430227</c:v>
                </c:pt>
                <c:pt idx="17">
                  <c:v>0.93619803914646693</c:v>
                </c:pt>
                <c:pt idx="18">
                  <c:v>2.7235928798788183</c:v>
                </c:pt>
                <c:pt idx="19">
                  <c:v>1.7097897966945315</c:v>
                </c:pt>
                <c:pt idx="20">
                  <c:v>2.1400898473176388</c:v>
                </c:pt>
                <c:pt idx="21">
                  <c:v>2.924984850085361</c:v>
                </c:pt>
                <c:pt idx="22">
                  <c:v>2.3597506744744545</c:v>
                </c:pt>
                <c:pt idx="23">
                  <c:v>1.8742461447321861</c:v>
                </c:pt>
                <c:pt idx="24">
                  <c:v>1.341186347321401</c:v>
                </c:pt>
                <c:pt idx="25">
                  <c:v>3.8405299595976699</c:v>
                </c:pt>
                <c:pt idx="26">
                  <c:v>2.6195980833836163</c:v>
                </c:pt>
                <c:pt idx="27">
                  <c:v>1.60925360947063</c:v>
                </c:pt>
                <c:pt idx="28">
                  <c:v>1.7670828524491902</c:v>
                </c:pt>
                <c:pt idx="29">
                  <c:v>1.0122972165544639</c:v>
                </c:pt>
                <c:pt idx="30">
                  <c:v>1.4618368517658855</c:v>
                </c:pt>
                <c:pt idx="31">
                  <c:v>0.37351994801615807</c:v>
                </c:pt>
                <c:pt idx="32">
                  <c:v>2.2139563510308835</c:v>
                </c:pt>
                <c:pt idx="33">
                  <c:v>2.2047893898092332</c:v>
                </c:pt>
                <c:pt idx="34">
                  <c:v>2.4996464788342747</c:v>
                </c:pt>
                <c:pt idx="35">
                  <c:v>1.9240949979584934</c:v>
                </c:pt>
                <c:pt idx="36">
                  <c:v>2.01117815994529</c:v>
                </c:pt>
                <c:pt idx="37">
                  <c:v>2.3638445714617276</c:v>
                </c:pt>
                <c:pt idx="38">
                  <c:v>3.1841133870711293</c:v>
                </c:pt>
                <c:pt idx="39">
                  <c:v>3.3279769625047546</c:v>
                </c:pt>
                <c:pt idx="40">
                  <c:v>2.9240986925105985</c:v>
                </c:pt>
                <c:pt idx="41">
                  <c:v>1.4495621362728166</c:v>
                </c:pt>
                <c:pt idx="42">
                  <c:v>3.5111618903616124</c:v>
                </c:pt>
                <c:pt idx="43">
                  <c:v>2.7042481781891756</c:v>
                </c:pt>
                <c:pt idx="44">
                  <c:v>3.0763834077262953</c:v>
                </c:pt>
                <c:pt idx="45">
                  <c:v>3.0081382303335005</c:v>
                </c:pt>
                <c:pt idx="46">
                  <c:v>2.4296121940627127</c:v>
                </c:pt>
                <c:pt idx="47">
                  <c:v>2.8346267684753625</c:v>
                </c:pt>
                <c:pt idx="48">
                  <c:v>2.785400973140828</c:v>
                </c:pt>
                <c:pt idx="49">
                  <c:v>2.9146107577250597</c:v>
                </c:pt>
                <c:pt idx="50">
                  <c:v>3.0385170518799942</c:v>
                </c:pt>
                <c:pt idx="51">
                  <c:v>2.7267239980404212</c:v>
                </c:pt>
                <c:pt idx="52">
                  <c:v>3.6296996384395883</c:v>
                </c:pt>
                <c:pt idx="53">
                  <c:v>5.4064155957233382</c:v>
                </c:pt>
                <c:pt idx="54">
                  <c:v>3.9505526442405747</c:v>
                </c:pt>
                <c:pt idx="55">
                  <c:v>4.6481484514368629</c:v>
                </c:pt>
                <c:pt idx="56">
                  <c:v>1.5929644397070493</c:v>
                </c:pt>
                <c:pt idx="57">
                  <c:v>4.3266087521015715</c:v>
                </c:pt>
                <c:pt idx="58">
                  <c:v>4.0768386476563609</c:v>
                </c:pt>
                <c:pt idx="59">
                  <c:v>3.7541352394574172</c:v>
                </c:pt>
                <c:pt idx="60">
                  <c:v>3.3806369618097647</c:v>
                </c:pt>
                <c:pt idx="61">
                  <c:v>4.3474709448765845</c:v>
                </c:pt>
                <c:pt idx="62">
                  <c:v>3.1660078307827497</c:v>
                </c:pt>
                <c:pt idx="63">
                  <c:v>2.7143472039066463</c:v>
                </c:pt>
                <c:pt idx="64">
                  <c:v>3.7867553955259581</c:v>
                </c:pt>
                <c:pt idx="65">
                  <c:v>2.4386765290852681</c:v>
                </c:pt>
                <c:pt idx="66">
                  <c:v>2.9175389462533725</c:v>
                </c:pt>
                <c:pt idx="67">
                  <c:v>6.1463257869048142</c:v>
                </c:pt>
                <c:pt idx="68">
                  <c:v>4.2511140983772107</c:v>
                </c:pt>
                <c:pt idx="69">
                  <c:v>5.824895657464694</c:v>
                </c:pt>
                <c:pt idx="70">
                  <c:v>4.3977305235615916</c:v>
                </c:pt>
                <c:pt idx="71">
                  <c:v>4.5173160596307529</c:v>
                </c:pt>
                <c:pt idx="72">
                  <c:v>2.8625497392717527</c:v>
                </c:pt>
                <c:pt idx="73">
                  <c:v>3.2268351641008444</c:v>
                </c:pt>
                <c:pt idx="74">
                  <c:v>3.2704011856814201</c:v>
                </c:pt>
                <c:pt idx="75">
                  <c:v>2.9485142712096799</c:v>
                </c:pt>
                <c:pt idx="76">
                  <c:v>2.680034423475</c:v>
                </c:pt>
                <c:pt idx="77">
                  <c:v>3.2477883636135285</c:v>
                </c:pt>
                <c:pt idx="78">
                  <c:v>3.5357260113928053</c:v>
                </c:pt>
                <c:pt idx="79">
                  <c:v>3.1834551998096234</c:v>
                </c:pt>
                <c:pt idx="80">
                  <c:v>3.0543515258717466</c:v>
                </c:pt>
                <c:pt idx="81">
                  <c:v>3.7229271153661454</c:v>
                </c:pt>
                <c:pt idx="82">
                  <c:v>2.2403498493149239</c:v>
                </c:pt>
                <c:pt idx="83">
                  <c:v>3.2003211861686256</c:v>
                </c:pt>
                <c:pt idx="84">
                  <c:v>3.8405343113783785</c:v>
                </c:pt>
                <c:pt idx="85">
                  <c:v>3.9789851143246162</c:v>
                </c:pt>
                <c:pt idx="86">
                  <c:v>4.6145218838862894</c:v>
                </c:pt>
                <c:pt idx="87">
                  <c:v>4.4196177243440191</c:v>
                </c:pt>
                <c:pt idx="88">
                  <c:v>3.0644923085252089</c:v>
                </c:pt>
                <c:pt idx="89">
                  <c:v>2.4223713023808209</c:v>
                </c:pt>
                <c:pt idx="90">
                  <c:v>2.789991264987032</c:v>
                </c:pt>
                <c:pt idx="91">
                  <c:v>4.051935757376377</c:v>
                </c:pt>
                <c:pt idx="92">
                  <c:v>4.6756682265685363</c:v>
                </c:pt>
                <c:pt idx="93">
                  <c:v>4.1668072878777371</c:v>
                </c:pt>
                <c:pt idx="94">
                  <c:v>3.6420072984458476</c:v>
                </c:pt>
                <c:pt idx="95">
                  <c:v>3.4454508600514764</c:v>
                </c:pt>
                <c:pt idx="96">
                  <c:v>3.9607833696337158</c:v>
                </c:pt>
                <c:pt idx="97">
                  <c:v>3.7841473972563691</c:v>
                </c:pt>
                <c:pt idx="98">
                  <c:v>2.4397945149064255</c:v>
                </c:pt>
                <c:pt idx="99">
                  <c:v>3.9235137974376988</c:v>
                </c:pt>
                <c:pt idx="100">
                  <c:v>2.0754143769878923</c:v>
                </c:pt>
                <c:pt idx="101">
                  <c:v>2.2677510077293856</c:v>
                </c:pt>
                <c:pt idx="102">
                  <c:v>2.753847177660333</c:v>
                </c:pt>
                <c:pt idx="103">
                  <c:v>3.6922310220993753</c:v>
                </c:pt>
                <c:pt idx="104">
                  <c:v>2.8404724336712941</c:v>
                </c:pt>
                <c:pt idx="105">
                  <c:v>5.884858010555762</c:v>
                </c:pt>
                <c:pt idx="106">
                  <c:v>4.6006303370266766</c:v>
                </c:pt>
                <c:pt idx="107">
                  <c:v>5.4</c:v>
                </c:pt>
                <c:pt idx="108">
                  <c:v>2.2337636391540454</c:v>
                </c:pt>
                <c:pt idx="109">
                  <c:v>3.4627291283032444</c:v>
                </c:pt>
                <c:pt idx="110">
                  <c:v>3.5</c:v>
                </c:pt>
                <c:pt idx="111">
                  <c:v>3.4</c:v>
                </c:pt>
                <c:pt idx="112">
                  <c:v>3.2</c:v>
                </c:pt>
                <c:pt idx="113">
                  <c:v>3.5</c:v>
                </c:pt>
                <c:pt idx="114">
                  <c:v>3.7</c:v>
                </c:pt>
                <c:pt idx="115">
                  <c:v>4.2</c:v>
                </c:pt>
                <c:pt idx="116">
                  <c:v>3.3</c:v>
                </c:pt>
                <c:pt idx="117">
                  <c:v>3.4</c:v>
                </c:pt>
                <c:pt idx="118">
                  <c:v>2.8375973166120705</c:v>
                </c:pt>
                <c:pt idx="119">
                  <c:v>4.520219807642226</c:v>
                </c:pt>
                <c:pt idx="120">
                  <c:v>2.8739065926685718</c:v>
                </c:pt>
                <c:pt idx="121">
                  <c:v>2.9388359528602948</c:v>
                </c:pt>
                <c:pt idx="122">
                  <c:v>3.7303700762456735</c:v>
                </c:pt>
                <c:pt idx="123">
                  <c:v>3.0111808456405811</c:v>
                </c:pt>
                <c:pt idx="124">
                  <c:v>3.2986536950150214</c:v>
                </c:pt>
                <c:pt idx="125">
                  <c:v>2.8317665070914622</c:v>
                </c:pt>
                <c:pt idx="126">
                  <c:v>2.4033740485180441</c:v>
                </c:pt>
                <c:pt idx="127">
                  <c:v>3.4851356603124319</c:v>
                </c:pt>
                <c:pt idx="128">
                  <c:v>2.6663693866387774</c:v>
                </c:pt>
                <c:pt idx="129">
                  <c:v>2.729986901198254</c:v>
                </c:pt>
                <c:pt idx="130">
                  <c:v>2.8676601011080831</c:v>
                </c:pt>
                <c:pt idx="131">
                  <c:v>3.2199609349704366</c:v>
                </c:pt>
                <c:pt idx="132">
                  <c:v>3.0270715442483662</c:v>
                </c:pt>
                <c:pt idx="133">
                  <c:v>2.9184453996234985</c:v>
                </c:pt>
                <c:pt idx="134">
                  <c:v>2.8927834800912624</c:v>
                </c:pt>
                <c:pt idx="135">
                  <c:v>3.9404284022290779</c:v>
                </c:pt>
                <c:pt idx="136">
                  <c:v>2.8936809359198841</c:v>
                </c:pt>
                <c:pt idx="137">
                  <c:v>3.59091884484672</c:v>
                </c:pt>
                <c:pt idx="138">
                  <c:v>2.3146794601538434</c:v>
                </c:pt>
                <c:pt idx="139">
                  <c:v>3.2831600041184639</c:v>
                </c:pt>
                <c:pt idx="140">
                  <c:v>2.3455528536774093</c:v>
                </c:pt>
                <c:pt idx="141">
                  <c:v>4.3125961955627581</c:v>
                </c:pt>
                <c:pt idx="142">
                  <c:v>2.3338511791903609</c:v>
                </c:pt>
                <c:pt idx="143">
                  <c:v>3.5729539839153786</c:v>
                </c:pt>
                <c:pt idx="144">
                  <c:v>3.6841669285407304</c:v>
                </c:pt>
                <c:pt idx="145">
                  <c:v>3.4754080054888483</c:v>
                </c:pt>
                <c:pt idx="146">
                  <c:v>2.5093366698537078</c:v>
                </c:pt>
                <c:pt idx="147">
                  <c:v>4.0804585124956665</c:v>
                </c:pt>
                <c:pt idx="148">
                  <c:v>3.873373541936096</c:v>
                </c:pt>
                <c:pt idx="149">
                  <c:v>3.4662747107476162</c:v>
                </c:pt>
                <c:pt idx="150">
                  <c:v>3.5102138190631007</c:v>
                </c:pt>
                <c:pt idx="151">
                  <c:v>3.0375286496854095</c:v>
                </c:pt>
                <c:pt idx="152">
                  <c:v>2.7311307452928766</c:v>
                </c:pt>
                <c:pt idx="153">
                  <c:v>3.9866918856513305</c:v>
                </c:pt>
                <c:pt idx="154">
                  <c:v>4.0259315509322722</c:v>
                </c:pt>
                <c:pt idx="155">
                  <c:v>3.5728148222616376</c:v>
                </c:pt>
                <c:pt idx="156">
                  <c:v>3.7505908569210771</c:v>
                </c:pt>
                <c:pt idx="157">
                  <c:v>3.2270512562700375</c:v>
                </c:pt>
                <c:pt idx="158">
                  <c:v>4.5199155729160854</c:v>
                </c:pt>
                <c:pt idx="159">
                  <c:v>3.777697698986044</c:v>
                </c:pt>
                <c:pt idx="160">
                  <c:v>3.9983839872707669</c:v>
                </c:pt>
                <c:pt idx="161">
                  <c:v>3.7345571998307339</c:v>
                </c:pt>
                <c:pt idx="162">
                  <c:v>-1.2</c:v>
                </c:pt>
                <c:pt idx="163">
                  <c:v>0.67255653089819889</c:v>
                </c:pt>
                <c:pt idx="164">
                  <c:v>1.0138465097273244</c:v>
                </c:pt>
                <c:pt idx="165">
                  <c:v>0.80561761428134515</c:v>
                </c:pt>
                <c:pt idx="166">
                  <c:v>2.3189781582837918</c:v>
                </c:pt>
                <c:pt idx="167">
                  <c:v>0.64953108355812206</c:v>
                </c:pt>
                <c:pt idx="168">
                  <c:v>1.5695251106146164</c:v>
                </c:pt>
                <c:pt idx="169">
                  <c:v>2.113174706061117</c:v>
                </c:pt>
                <c:pt idx="170">
                  <c:v>1.0147851992068504</c:v>
                </c:pt>
                <c:pt idx="171">
                  <c:v>1.4139646744804075</c:v>
                </c:pt>
                <c:pt idx="172">
                  <c:v>2.1068446615627834</c:v>
                </c:pt>
                <c:pt idx="173">
                  <c:v>1.6548096125342964</c:v>
                </c:pt>
                <c:pt idx="174">
                  <c:v>1.0881558808603384</c:v>
                </c:pt>
                <c:pt idx="175">
                  <c:v>2.3530794353351401</c:v>
                </c:pt>
                <c:pt idx="176">
                  <c:v>2.8994473846007587</c:v>
                </c:pt>
                <c:pt idx="177">
                  <c:v>2.3698851562140049</c:v>
                </c:pt>
                <c:pt idx="178">
                  <c:v>1.995931506522612</c:v>
                </c:pt>
                <c:pt idx="179">
                  <c:v>0.88084803490387786</c:v>
                </c:pt>
                <c:pt idx="180">
                  <c:v>1.9458397194803183</c:v>
                </c:pt>
                <c:pt idx="181">
                  <c:v>1.4554713184999208</c:v>
                </c:pt>
                <c:pt idx="182">
                  <c:v>2.2708734068859666</c:v>
                </c:pt>
                <c:pt idx="183">
                  <c:v>2.358260394036142</c:v>
                </c:pt>
                <c:pt idx="184">
                  <c:v>2.3570957336685385</c:v>
                </c:pt>
                <c:pt idx="185">
                  <c:v>1.0429333936158365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21-E94C-8684-2C5EA0029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9484800"/>
        <c:axId val="629671680"/>
      </c:scatterChart>
      <c:valAx>
        <c:axId val="629484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9671680"/>
        <c:crosses val="autoZero"/>
        <c:crossBetween val="midCat"/>
      </c:valAx>
      <c:valAx>
        <c:axId val="6296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9484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Feuil2!$N$122:$N$256</c:f>
              <c:numCache>
                <c:formatCode>General</c:formatCode>
                <c:ptCount val="135"/>
                <c:pt idx="0">
                  <c:v>1.4440000000000002</c:v>
                </c:pt>
                <c:pt idx="1">
                  <c:v>1.4239999999999999</c:v>
                </c:pt>
                <c:pt idx="2">
                  <c:v>0.84399999999999997</c:v>
                </c:pt>
                <c:pt idx="3">
                  <c:v>1.504</c:v>
                </c:pt>
                <c:pt idx="4">
                  <c:v>1.528</c:v>
                </c:pt>
                <c:pt idx="5">
                  <c:v>1.44</c:v>
                </c:pt>
                <c:pt idx="6">
                  <c:v>1.8800000000000001</c:v>
                </c:pt>
                <c:pt idx="7">
                  <c:v>0.83999999999999986</c:v>
                </c:pt>
                <c:pt idx="8">
                  <c:v>1.1319999999999999</c:v>
                </c:pt>
                <c:pt idx="9">
                  <c:v>0.7</c:v>
                </c:pt>
                <c:pt idx="10">
                  <c:v>0.35599999999999987</c:v>
                </c:pt>
                <c:pt idx="11">
                  <c:v>1.1039999999999999</c:v>
                </c:pt>
                <c:pt idx="12">
                  <c:v>0.8919999999999999</c:v>
                </c:pt>
              </c:numCache>
            </c:numRef>
          </c:xVal>
          <c:yVal>
            <c:numRef>
              <c:f>Feuil2!$P$122:$P$256</c:f>
              <c:numCache>
                <c:formatCode>General</c:formatCode>
                <c:ptCount val="1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BF-C646-AD4D-37312933A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6698176"/>
        <c:axId val="536844624"/>
      </c:scatterChart>
      <c:valAx>
        <c:axId val="53669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6844624"/>
        <c:crosses val="autoZero"/>
        <c:crossBetween val="midCat"/>
      </c:valAx>
      <c:valAx>
        <c:axId val="53684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6698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781050</xdr:colOff>
      <xdr:row>104</xdr:row>
      <xdr:rowOff>31750</xdr:rowOff>
    </xdr:from>
    <xdr:to>
      <xdr:col>27</xdr:col>
      <xdr:colOff>400050</xdr:colOff>
      <xdr:row>117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7F5582D-E6BB-E879-7761-56D4083161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133350</xdr:colOff>
      <xdr:row>208</xdr:row>
      <xdr:rowOff>82550</xdr:rowOff>
    </xdr:from>
    <xdr:to>
      <xdr:col>27</xdr:col>
      <xdr:colOff>577850</xdr:colOff>
      <xdr:row>221</xdr:row>
      <xdr:rowOff>184150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18A8211-FE23-8617-549D-CBEE57342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8229-74F9-864B-9B9B-8261EBD0EE8C}">
  <dimension ref="A2:AB257"/>
  <sheetViews>
    <sheetView tabSelected="1" zoomScaleNormal="100" workbookViewId="0">
      <pane ySplit="2" topLeftCell="A232" activePane="bottomLeft" state="frozen"/>
      <selection pane="bottomLeft" activeCell="O616" sqref="O616"/>
    </sheetView>
  </sheetViews>
  <sheetFormatPr baseColWidth="10" defaultRowHeight="16" x14ac:dyDescent="0.2"/>
  <cols>
    <col min="1" max="1" width="15.5" style="23" customWidth="1"/>
    <col min="2" max="2" width="13" style="21" bestFit="1" customWidth="1"/>
    <col min="3" max="4" width="11.6640625" style="4" bestFit="1" customWidth="1"/>
    <col min="5" max="5" width="12.33203125" style="4" bestFit="1" customWidth="1"/>
    <col min="6" max="6" width="11.6640625" style="4" bestFit="1" customWidth="1"/>
    <col min="7" max="7" width="12.33203125" style="4" bestFit="1" customWidth="1"/>
    <col min="8" max="8" width="11.6640625" style="4" bestFit="1" customWidth="1"/>
    <col min="9" max="10" width="11.6640625" style="4" customWidth="1"/>
    <col min="11" max="20" width="10.83203125" style="4"/>
    <col min="21" max="21" width="13" style="4" bestFit="1" customWidth="1"/>
    <col min="22" max="22" width="13" style="4" customWidth="1"/>
    <col min="23" max="23" width="13" style="4" bestFit="1" customWidth="1"/>
    <col min="24" max="24" width="13" style="4" customWidth="1"/>
    <col min="25" max="25" width="14" bestFit="1" customWidth="1"/>
    <col min="26" max="26" width="13" bestFit="1" customWidth="1"/>
    <col min="27" max="27" width="13.1640625" style="4" bestFit="1" customWidth="1"/>
    <col min="28" max="28" width="13" style="4" bestFit="1" customWidth="1"/>
    <col min="29" max="16384" width="10.83203125" style="4"/>
  </cols>
  <sheetData>
    <row r="2" spans="1:28" ht="23" thickBot="1" x14ac:dyDescent="0.3">
      <c r="A2" s="22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3</v>
      </c>
      <c r="G2" s="3" t="s">
        <v>5</v>
      </c>
      <c r="H2" s="2" t="s">
        <v>6</v>
      </c>
      <c r="I2" s="19" t="s">
        <v>65</v>
      </c>
      <c r="J2" s="2" t="s">
        <v>6</v>
      </c>
      <c r="K2" s="1" t="s">
        <v>7</v>
      </c>
      <c r="L2" s="1" t="s">
        <v>9</v>
      </c>
      <c r="M2" s="1" t="s">
        <v>19</v>
      </c>
      <c r="N2" s="1" t="s">
        <v>12</v>
      </c>
      <c r="O2" s="1" t="s">
        <v>8</v>
      </c>
      <c r="P2" s="1" t="s">
        <v>13</v>
      </c>
      <c r="Q2" s="1" t="s">
        <v>11</v>
      </c>
      <c r="R2" s="1" t="s">
        <v>10</v>
      </c>
      <c r="S2" s="1" t="s">
        <v>14</v>
      </c>
      <c r="T2" s="1" t="s">
        <v>15</v>
      </c>
      <c r="U2" s="1" t="s">
        <v>16</v>
      </c>
      <c r="V2" s="1"/>
      <c r="W2" s="1" t="s">
        <v>54</v>
      </c>
      <c r="X2" s="1" t="s">
        <v>64</v>
      </c>
      <c r="Y2" s="1" t="s">
        <v>62</v>
      </c>
      <c r="Z2" s="1" t="s">
        <v>60</v>
      </c>
      <c r="AA2" s="1" t="s">
        <v>61</v>
      </c>
      <c r="AB2" s="1" t="s">
        <v>60</v>
      </c>
    </row>
    <row r="3" spans="1:28" ht="17" thickTop="1" x14ac:dyDescent="0.2">
      <c r="A3" s="23" t="s">
        <v>17</v>
      </c>
      <c r="B3" s="20" t="s">
        <v>18</v>
      </c>
      <c r="C3" s="10">
        <v>3.2644270118962542</v>
      </c>
      <c r="D3" s="10">
        <v>0.76012404622607266</v>
      </c>
      <c r="E3" s="10">
        <v>2.6476713623182766</v>
      </c>
      <c r="F3" s="10">
        <v>0.39009005037495387</v>
      </c>
      <c r="G3" s="10">
        <v>0.95016931613222444</v>
      </c>
      <c r="H3" s="10">
        <v>0.5553415845707852</v>
      </c>
      <c r="I3" s="10">
        <f>C3-E3</f>
        <v>0.61675564957797757</v>
      </c>
      <c r="J3" s="10"/>
      <c r="K3" s="11">
        <v>41.35</v>
      </c>
      <c r="L3" s="11">
        <v>9.5200000000000007E-2</v>
      </c>
      <c r="M3" s="11">
        <v>0</v>
      </c>
      <c r="N3" s="11">
        <v>55.53</v>
      </c>
      <c r="O3" s="11">
        <v>2.0499999999999998</v>
      </c>
      <c r="P3" s="11">
        <v>0.29149999999999998</v>
      </c>
      <c r="Q3" s="11">
        <v>3.5900000000000001E-2</v>
      </c>
      <c r="R3" s="11">
        <v>0.1943</v>
      </c>
      <c r="S3" s="11">
        <v>2.3599999999999999E-2</v>
      </c>
      <c r="T3" s="11">
        <f>SUM(K3:S3)</f>
        <v>99.570499999999996</v>
      </c>
      <c r="U3" s="12">
        <f>100*N3/40.31/(N3/40.31+O3/71.85)</f>
        <v>97.970873176105087</v>
      </c>
      <c r="V3" s="12"/>
      <c r="W3" s="17">
        <v>0.26</v>
      </c>
      <c r="X3" s="17">
        <f>W3*0.2</f>
        <v>5.2000000000000005E-2</v>
      </c>
      <c r="Y3" s="10">
        <f>AVERAGE(U3:U6)</f>
        <v>97.343090365176494</v>
      </c>
      <c r="Z3" s="10">
        <f>STDEV(U3:U6)</f>
        <v>0.76811784595333132</v>
      </c>
      <c r="AA3" s="10">
        <f>AVERAGE(G3:G6)</f>
        <v>1.0131885161989307</v>
      </c>
      <c r="AB3" s="10">
        <f>STDEV(G3:G6)</f>
        <v>0.1850857996779777</v>
      </c>
    </row>
    <row r="4" spans="1:28" x14ac:dyDescent="0.2">
      <c r="B4" s="20"/>
      <c r="C4" s="10">
        <v>2.7433410251417376</v>
      </c>
      <c r="D4" s="10">
        <v>0.7918550670110247</v>
      </c>
      <c r="E4" s="10">
        <v>2.7015472388820188</v>
      </c>
      <c r="F4" s="10">
        <v>0.30854505774462854</v>
      </c>
      <c r="G4" s="10">
        <v>1.2750099058083151</v>
      </c>
      <c r="H4" s="10">
        <v>0.51453879073231767</v>
      </c>
      <c r="I4" s="10">
        <f t="shared" ref="I4:I6" si="0">C4-E4</f>
        <v>4.1793786259718857E-2</v>
      </c>
      <c r="J4" s="10"/>
      <c r="K4" s="11">
        <v>41.23</v>
      </c>
      <c r="L4" s="11">
        <v>7.9200000000000007E-2</v>
      </c>
      <c r="M4" s="11">
        <v>0</v>
      </c>
      <c r="N4" s="11">
        <v>55.24</v>
      </c>
      <c r="O4" s="11">
        <v>2.63</v>
      </c>
      <c r="P4" s="11">
        <v>0.19589999999999999</v>
      </c>
      <c r="Q4" s="11">
        <v>5.5E-2</v>
      </c>
      <c r="R4" s="11">
        <v>0.23369999999999999</v>
      </c>
      <c r="S4" s="11">
        <v>2.7900000000000001E-2</v>
      </c>
      <c r="T4" s="11">
        <f t="shared" ref="T4:T44" si="1">SUM(K4:S4)</f>
        <v>99.691699999999997</v>
      </c>
      <c r="U4" s="12">
        <f t="shared" ref="U4:U44" si="2">100*N4/40.31/(N4/40.31+O4/71.85)</f>
        <v>97.398403483398184</v>
      </c>
      <c r="V4" s="12"/>
      <c r="W4" s="17"/>
      <c r="X4" s="17"/>
      <c r="Y4" s="9"/>
      <c r="Z4" s="9"/>
      <c r="AA4" s="9"/>
      <c r="AB4" s="9"/>
    </row>
    <row r="5" spans="1:28" x14ac:dyDescent="0.2">
      <c r="B5" s="20"/>
      <c r="C5" s="10">
        <v>5.7855457433877984</v>
      </c>
      <c r="D5" s="10">
        <v>0.98743343673086781</v>
      </c>
      <c r="E5" s="10">
        <v>3.849858347219242</v>
      </c>
      <c r="F5" s="10">
        <v>0.35463210286257785</v>
      </c>
      <c r="G5" s="10">
        <v>0.84137456065758665</v>
      </c>
      <c r="H5" s="10">
        <v>0.62402774948758444</v>
      </c>
      <c r="I5" s="10">
        <f t="shared" si="0"/>
        <v>1.9356873961685563</v>
      </c>
      <c r="J5" s="10"/>
      <c r="K5" s="11">
        <v>41.63</v>
      </c>
      <c r="L5" s="11">
        <v>0.1341</v>
      </c>
      <c r="M5" s="11">
        <v>0</v>
      </c>
      <c r="N5" s="11">
        <v>55</v>
      </c>
      <c r="O5" s="11">
        <v>2.25</v>
      </c>
      <c r="P5" s="11">
        <v>0.26860000000000001</v>
      </c>
      <c r="Q5" s="11">
        <v>3.2300000000000002E-2</v>
      </c>
      <c r="R5" s="11">
        <v>0.19919999999999999</v>
      </c>
      <c r="S5" s="11">
        <v>2.3800000000000002E-2</v>
      </c>
      <c r="T5" s="11">
        <f t="shared" si="1"/>
        <v>99.538000000000011</v>
      </c>
      <c r="U5" s="12">
        <f t="shared" si="2"/>
        <v>97.756371604083924</v>
      </c>
      <c r="V5" s="12"/>
      <c r="W5" s="17"/>
      <c r="X5" s="17"/>
      <c r="Y5" s="9"/>
      <c r="Z5" s="9"/>
      <c r="AA5" s="9"/>
      <c r="AB5" s="9"/>
    </row>
    <row r="6" spans="1:28" x14ac:dyDescent="0.2">
      <c r="B6" s="20"/>
      <c r="C6" s="10">
        <v>2.5162434087154568</v>
      </c>
      <c r="D6" s="10">
        <v>0.73675520550487594</v>
      </c>
      <c r="E6" s="10">
        <v>2.2946468547296339</v>
      </c>
      <c r="F6" s="10">
        <v>0.38505829115432211</v>
      </c>
      <c r="G6" s="10">
        <v>0.98620028219759637</v>
      </c>
      <c r="H6" s="10">
        <v>0.54318066400252663</v>
      </c>
      <c r="I6" s="10">
        <f t="shared" si="0"/>
        <v>0.2215965539858229</v>
      </c>
      <c r="J6" s="10"/>
      <c r="K6" s="11">
        <v>41.25</v>
      </c>
      <c r="L6" s="11">
        <v>5.3499999999999999E-2</v>
      </c>
      <c r="M6" s="11">
        <v>0</v>
      </c>
      <c r="N6" s="11">
        <v>53.95</v>
      </c>
      <c r="O6" s="11">
        <v>3.75</v>
      </c>
      <c r="P6" s="11">
        <v>0.374</v>
      </c>
      <c r="Q6" s="11">
        <v>0.15559999999999999</v>
      </c>
      <c r="R6" s="11">
        <v>0.20619999999999999</v>
      </c>
      <c r="S6" s="11">
        <v>3.1E-2</v>
      </c>
      <c r="T6" s="11">
        <f t="shared" si="1"/>
        <v>99.770300000000006</v>
      </c>
      <c r="U6" s="12">
        <f t="shared" si="2"/>
        <v>96.246713197118765</v>
      </c>
      <c r="V6" s="12"/>
      <c r="W6" s="17"/>
      <c r="X6" s="17"/>
      <c r="Y6" s="9"/>
      <c r="Z6" s="9"/>
      <c r="AA6" s="9"/>
      <c r="AB6" s="9"/>
    </row>
    <row r="7" spans="1:28" x14ac:dyDescent="0.2">
      <c r="B7" s="21" t="s">
        <v>20</v>
      </c>
      <c r="C7" s="5">
        <v>1.5551043278204908</v>
      </c>
      <c r="D7" s="5">
        <v>0.73742759079031017</v>
      </c>
      <c r="E7" s="5">
        <v>0.60455474989067604</v>
      </c>
      <c r="F7" s="5">
        <v>0.37983208014853548</v>
      </c>
      <c r="G7" s="5">
        <v>-0.20409950057597925</v>
      </c>
      <c r="H7" s="5">
        <v>0.53973676995226416</v>
      </c>
      <c r="I7" s="5">
        <f>C7-E7</f>
        <v>0.95054957792981476</v>
      </c>
      <c r="J7" s="5"/>
      <c r="K7" s="6">
        <v>41.55</v>
      </c>
      <c r="L7" s="6">
        <v>2.5899999999999999E-2</v>
      </c>
      <c r="M7" s="6">
        <v>0</v>
      </c>
      <c r="N7" s="6">
        <v>55.12</v>
      </c>
      <c r="O7" s="6">
        <v>2.23</v>
      </c>
      <c r="P7" s="6">
        <v>0.44950000000000001</v>
      </c>
      <c r="Q7" s="6">
        <v>0.1706</v>
      </c>
      <c r="R7" s="6">
        <v>0.1517</v>
      </c>
      <c r="S7" s="6">
        <v>3.15E-2</v>
      </c>
      <c r="T7" s="6">
        <f t="shared" si="1"/>
        <v>99.729199999999992</v>
      </c>
      <c r="U7" s="7">
        <f t="shared" si="2"/>
        <v>97.780606016403937</v>
      </c>
      <c r="V7" s="7"/>
      <c r="W7" s="18">
        <v>0.14000000000000001</v>
      </c>
      <c r="X7" s="18">
        <f>W7*0.2</f>
        <v>2.8000000000000004E-2</v>
      </c>
      <c r="Y7" s="5">
        <f>AVERAGE(U7:U9)</f>
        <v>97.21535581384488</v>
      </c>
      <c r="Z7" s="5">
        <f>STDEV(U7:U9)</f>
        <v>0.49421641554788298</v>
      </c>
      <c r="AA7" s="5">
        <f>AVERAGE(G7:G9)</f>
        <v>-0.16087791630475914</v>
      </c>
      <c r="AB7" s="5">
        <f>STDEV(G7:G9)</f>
        <v>0.36344652126160432</v>
      </c>
    </row>
    <row r="8" spans="1:28" x14ac:dyDescent="0.2">
      <c r="C8" s="5">
        <v>3.8706114520154902</v>
      </c>
      <c r="D8" s="5">
        <v>0.8150197702913925</v>
      </c>
      <c r="E8" s="5">
        <v>2.2349647238442749</v>
      </c>
      <c r="F8" s="5">
        <v>0.31060156277432788</v>
      </c>
      <c r="G8" s="5">
        <v>0.22224676879621974</v>
      </c>
      <c r="H8" s="5">
        <v>0.52544122858700026</v>
      </c>
      <c r="I8" s="5">
        <f t="shared" ref="I8:I9" si="3">C8-E8</f>
        <v>1.6356467281712153</v>
      </c>
      <c r="J8" s="5"/>
      <c r="K8" s="6">
        <v>41.46</v>
      </c>
      <c r="L8" s="6">
        <v>0.13489999999999999</v>
      </c>
      <c r="M8" s="6">
        <v>1.1900000000000001E-2</v>
      </c>
      <c r="N8" s="6">
        <v>54.07</v>
      </c>
      <c r="O8" s="6">
        <v>2.98</v>
      </c>
      <c r="P8" s="6">
        <v>0.52039999999999997</v>
      </c>
      <c r="Q8" s="6">
        <v>0.21890000000000001</v>
      </c>
      <c r="R8" s="6">
        <v>0.1346</v>
      </c>
      <c r="S8" s="6">
        <v>4.6699999999999998E-2</v>
      </c>
      <c r="T8" s="6">
        <f t="shared" si="1"/>
        <v>99.577400000000011</v>
      </c>
      <c r="U8" s="7">
        <f t="shared" si="2"/>
        <v>97.000694098128477</v>
      </c>
      <c r="V8" s="7"/>
      <c r="W8" s="18"/>
      <c r="X8" s="18"/>
      <c r="Y8" s="4"/>
      <c r="Z8" s="4"/>
    </row>
    <row r="9" spans="1:28" x14ac:dyDescent="0.2">
      <c r="C9" s="5">
        <v>3.5330602142415435</v>
      </c>
      <c r="D9" s="5">
        <v>0.75458631131072351</v>
      </c>
      <c r="E9" s="5">
        <v>1.3364102942710847</v>
      </c>
      <c r="F9" s="5">
        <v>0.4264924745883058</v>
      </c>
      <c r="G9" s="5">
        <v>-0.50078101713451795</v>
      </c>
      <c r="H9" s="5">
        <v>0.57953578527100047</v>
      </c>
      <c r="I9" s="5">
        <f t="shared" si="3"/>
        <v>2.1966499199704588</v>
      </c>
      <c r="J9" s="5"/>
      <c r="K9" s="6">
        <v>41.29</v>
      </c>
      <c r="L9" s="6">
        <v>3.15E-2</v>
      </c>
      <c r="M9" s="6">
        <v>0</v>
      </c>
      <c r="N9" s="6">
        <v>54.08</v>
      </c>
      <c r="O9" s="6">
        <v>3.12</v>
      </c>
      <c r="P9" s="6">
        <v>0.37369999999999998</v>
      </c>
      <c r="Q9" s="6">
        <v>0.27400000000000002</v>
      </c>
      <c r="R9" s="6">
        <v>0.1012</v>
      </c>
      <c r="S9" s="6">
        <v>2.3099999999999999E-2</v>
      </c>
      <c r="T9" s="6">
        <f t="shared" si="1"/>
        <v>99.293500000000009</v>
      </c>
      <c r="U9" s="7">
        <f t="shared" si="2"/>
        <v>96.864767327002212</v>
      </c>
      <c r="V9" s="7"/>
      <c r="W9" s="18"/>
      <c r="X9" s="18"/>
      <c r="Y9" s="4"/>
      <c r="Z9" s="4"/>
    </row>
    <row r="10" spans="1:28" x14ac:dyDescent="0.2">
      <c r="B10" s="20" t="s">
        <v>21</v>
      </c>
      <c r="C10" s="10">
        <v>2.1036584687746225</v>
      </c>
      <c r="D10" s="10">
        <v>0.83316664179889399</v>
      </c>
      <c r="E10" s="10">
        <v>1.3645681334350934</v>
      </c>
      <c r="F10" s="10">
        <v>0.45367418227335649</v>
      </c>
      <c r="G10" s="10">
        <v>0.27066572967228963</v>
      </c>
      <c r="H10" s="10">
        <v>0.6273140574180861</v>
      </c>
      <c r="I10" s="10">
        <f t="shared" ref="I10:I15" si="4">C10-E10</f>
        <v>0.73909033533952906</v>
      </c>
      <c r="J10" s="10"/>
      <c r="K10" s="11">
        <v>40.590000000000003</v>
      </c>
      <c r="L10" s="11">
        <v>5.3800000000000001E-2</v>
      </c>
      <c r="M10" s="11">
        <v>2.0000000000000001E-4</v>
      </c>
      <c r="N10" s="11">
        <v>54.62</v>
      </c>
      <c r="O10" s="11">
        <v>3.32</v>
      </c>
      <c r="P10" s="11">
        <v>0.252</v>
      </c>
      <c r="Q10" s="11">
        <v>0.26440000000000002</v>
      </c>
      <c r="R10" s="11">
        <v>0.1583</v>
      </c>
      <c r="S10" s="11">
        <v>3.7900000000000003E-2</v>
      </c>
      <c r="T10" s="11">
        <f t="shared" si="1"/>
        <v>99.296599999999984</v>
      </c>
      <c r="U10" s="12">
        <f t="shared" si="2"/>
        <v>96.702314150032478</v>
      </c>
      <c r="V10" s="12"/>
      <c r="W10" s="17">
        <v>5.1999999999999998E-2</v>
      </c>
      <c r="X10" s="17">
        <f>W10*0.2</f>
        <v>1.04E-2</v>
      </c>
      <c r="Y10" s="10">
        <f>AVERAGE(U10:U12)</f>
        <v>97.776984594075074</v>
      </c>
      <c r="Z10" s="10">
        <f>STDEV(U10:U12)</f>
        <v>1.0267548320126374</v>
      </c>
      <c r="AA10" s="10">
        <f>AVERAGE(G10:G12)</f>
        <v>0.35688857655742989</v>
      </c>
      <c r="AB10" s="10">
        <f>STDEV(G10:G12)</f>
        <v>0.12480298271168734</v>
      </c>
    </row>
    <row r="11" spans="1:28" x14ac:dyDescent="0.2">
      <c r="B11" s="20"/>
      <c r="C11" s="10">
        <v>2.0099999999999998</v>
      </c>
      <c r="D11" s="10">
        <v>0.7</v>
      </c>
      <c r="E11" s="10">
        <v>1.36</v>
      </c>
      <c r="F11" s="9">
        <v>0.5</v>
      </c>
      <c r="G11" s="9">
        <v>0.3</v>
      </c>
      <c r="H11" s="9">
        <v>0.6</v>
      </c>
      <c r="I11" s="10">
        <f t="shared" si="4"/>
        <v>0.64999999999999969</v>
      </c>
      <c r="J11" s="9"/>
      <c r="K11" s="11">
        <v>41.71</v>
      </c>
      <c r="L11" s="11">
        <v>4.5100000000000001E-2</v>
      </c>
      <c r="M11" s="11">
        <v>0</v>
      </c>
      <c r="N11" s="11">
        <v>55.45</v>
      </c>
      <c r="O11" s="11">
        <v>2.14</v>
      </c>
      <c r="P11" s="11">
        <v>0.19789999999999999</v>
      </c>
      <c r="Q11" s="11">
        <v>9.0300000000000005E-2</v>
      </c>
      <c r="R11" s="11">
        <v>0.1837</v>
      </c>
      <c r="S11" s="11">
        <v>3.9399999999999998E-2</v>
      </c>
      <c r="T11" s="11">
        <f t="shared" si="1"/>
        <v>99.856400000000008</v>
      </c>
      <c r="U11" s="12">
        <f t="shared" si="2"/>
        <v>97.880686258138411</v>
      </c>
      <c r="V11" s="12"/>
      <c r="W11" s="17"/>
      <c r="X11" s="17"/>
      <c r="Y11" s="9"/>
      <c r="Z11" s="9"/>
      <c r="AA11" s="9"/>
      <c r="AB11" s="9"/>
    </row>
    <row r="12" spans="1:28" x14ac:dyDescent="0.2">
      <c r="B12" s="20"/>
      <c r="C12" s="9">
        <v>3.1</v>
      </c>
      <c r="D12" s="9">
        <v>0.7</v>
      </c>
      <c r="E12" s="9">
        <v>2.1</v>
      </c>
      <c r="F12" s="9">
        <v>0.5</v>
      </c>
      <c r="G12" s="9">
        <v>0.5</v>
      </c>
      <c r="H12" s="9">
        <v>0.5</v>
      </c>
      <c r="I12" s="10">
        <f t="shared" si="4"/>
        <v>1</v>
      </c>
      <c r="J12" s="9"/>
      <c r="K12" s="11">
        <v>40.97</v>
      </c>
      <c r="L12" s="11">
        <v>0.31080000000000002</v>
      </c>
      <c r="M12" s="11">
        <v>2.9700000000000001E-2</v>
      </c>
      <c r="N12" s="11">
        <v>55.81</v>
      </c>
      <c r="O12" s="11">
        <v>1.2613000000000001</v>
      </c>
      <c r="P12" s="11">
        <v>0.2397</v>
      </c>
      <c r="Q12" s="11">
        <v>4.1000000000000002E-2</v>
      </c>
      <c r="R12" s="11">
        <v>0.61939999999999995</v>
      </c>
      <c r="S12" s="11">
        <v>9.64E-2</v>
      </c>
      <c r="T12" s="11">
        <f t="shared" si="1"/>
        <v>99.378299999999996</v>
      </c>
      <c r="U12" s="12">
        <f t="shared" si="2"/>
        <v>98.747953374054319</v>
      </c>
      <c r="V12" s="12"/>
      <c r="W12" s="17"/>
      <c r="X12" s="17"/>
      <c r="Y12" s="9"/>
      <c r="Z12" s="9"/>
      <c r="AA12" s="9"/>
      <c r="AB12" s="9"/>
    </row>
    <row r="13" spans="1:28" x14ac:dyDescent="0.2">
      <c r="B13" s="21" t="s">
        <v>22</v>
      </c>
      <c r="C13" s="5">
        <v>-14.068553539703744</v>
      </c>
      <c r="D13" s="5">
        <v>0.74645026818103177</v>
      </c>
      <c r="E13" s="5">
        <v>-18.855855948107141</v>
      </c>
      <c r="F13" s="5">
        <v>0.37144682167638043</v>
      </c>
      <c r="G13" s="5">
        <v>-11.540208107461194</v>
      </c>
      <c r="H13" s="5">
        <v>0.53724889698245637</v>
      </c>
      <c r="I13" s="5">
        <f t="shared" si="4"/>
        <v>4.7873024084033968</v>
      </c>
      <c r="J13" s="5"/>
      <c r="K13" s="6">
        <v>41.88</v>
      </c>
      <c r="L13" s="6">
        <v>0.04</v>
      </c>
      <c r="M13" s="6">
        <v>0.12230000000000001</v>
      </c>
      <c r="N13" s="6">
        <v>55.88</v>
      </c>
      <c r="O13" s="6">
        <v>1.04</v>
      </c>
      <c r="P13" s="6">
        <v>7.6100000000000001E-2</v>
      </c>
      <c r="Q13" s="6">
        <v>8.3199999999999996E-2</v>
      </c>
      <c r="R13" s="6">
        <v>0.15</v>
      </c>
      <c r="S13" s="6">
        <v>2.7E-2</v>
      </c>
      <c r="T13" s="6">
        <f t="shared" si="1"/>
        <v>99.298600000000022</v>
      </c>
      <c r="U13" s="7">
        <f t="shared" si="2"/>
        <v>98.966639654254266</v>
      </c>
      <c r="V13" s="7"/>
      <c r="W13" s="18">
        <v>3.9E-2</v>
      </c>
      <c r="X13" s="18">
        <f>W13*0.2</f>
        <v>7.8000000000000005E-3</v>
      </c>
      <c r="Y13" s="5">
        <f>AVERAGE(U13:U15)</f>
        <v>98.894747143244103</v>
      </c>
      <c r="Z13" s="5">
        <f>STDEV(U13:U15)</f>
        <v>7.797054319611478E-2</v>
      </c>
      <c r="AA13" s="5">
        <f>AVERAGE(G13:G15)</f>
        <v>-9.3448182334588594</v>
      </c>
      <c r="AB13" s="5">
        <f>STDEV(G13:G15)</f>
        <v>5.6401967845637833</v>
      </c>
    </row>
    <row r="14" spans="1:28" x14ac:dyDescent="0.2">
      <c r="C14" s="5">
        <v>-2.2471639953308902</v>
      </c>
      <c r="D14" s="5">
        <v>0.72234616766650495</v>
      </c>
      <c r="E14" s="5">
        <v>-4.1055622051983001</v>
      </c>
      <c r="F14" s="5">
        <v>0.35408024182312176</v>
      </c>
      <c r="G14" s="5">
        <v>-2.9370369276262371</v>
      </c>
      <c r="H14" s="5">
        <v>0.51620074336285948</v>
      </c>
      <c r="I14" s="5">
        <f t="shared" si="4"/>
        <v>1.8583982098674099</v>
      </c>
      <c r="J14" s="5"/>
      <c r="K14" s="6">
        <v>41.87</v>
      </c>
      <c r="L14" s="6">
        <v>0.08</v>
      </c>
      <c r="M14" s="6">
        <v>4.3700000000000003E-2</v>
      </c>
      <c r="N14" s="6">
        <v>55.78</v>
      </c>
      <c r="O14" s="6">
        <v>1.1000000000000001</v>
      </c>
      <c r="P14" s="6">
        <v>3.15E-2</v>
      </c>
      <c r="Q14" s="6">
        <v>6.54E-2</v>
      </c>
      <c r="R14" s="6">
        <v>0.23</v>
      </c>
      <c r="S14" s="6">
        <v>5.0900000000000001E-2</v>
      </c>
      <c r="T14" s="6">
        <f t="shared" si="1"/>
        <v>99.251499999999979</v>
      </c>
      <c r="U14" s="7">
        <f t="shared" si="2"/>
        <v>98.905737075822273</v>
      </c>
      <c r="V14" s="7"/>
      <c r="W14" s="18"/>
      <c r="X14" s="18"/>
      <c r="Y14" s="4"/>
      <c r="Z14" s="4"/>
    </row>
    <row r="15" spans="1:28" x14ac:dyDescent="0.2">
      <c r="C15" s="5">
        <v>-18.998704634274603</v>
      </c>
      <c r="D15" s="5">
        <v>0.77774714194501626</v>
      </c>
      <c r="E15" s="5">
        <v>-23.436536075111942</v>
      </c>
      <c r="F15" s="5">
        <v>0.34482047596229098</v>
      </c>
      <c r="G15" s="5">
        <v>-13.557209665289149</v>
      </c>
      <c r="H15" s="5">
        <v>0.5314730317020474</v>
      </c>
      <c r="I15" s="5">
        <f t="shared" si="4"/>
        <v>4.4378314408373392</v>
      </c>
      <c r="J15" s="5"/>
      <c r="K15" s="6">
        <v>41.85</v>
      </c>
      <c r="L15" s="6">
        <v>0.05</v>
      </c>
      <c r="M15" s="6">
        <v>5.7999999999999996E-3</v>
      </c>
      <c r="N15" s="6">
        <v>55.99</v>
      </c>
      <c r="O15" s="6">
        <v>1.2</v>
      </c>
      <c r="P15" s="6">
        <v>0.1714</v>
      </c>
      <c r="Q15" s="6">
        <v>6.4600000000000005E-2</v>
      </c>
      <c r="R15" s="6">
        <v>0.17</v>
      </c>
      <c r="S15" s="6">
        <v>4.7100000000000003E-2</v>
      </c>
      <c r="T15" s="6">
        <f t="shared" si="1"/>
        <v>99.548900000000017</v>
      </c>
      <c r="U15" s="7">
        <f t="shared" si="2"/>
        <v>98.811864699655757</v>
      </c>
      <c r="V15" s="7"/>
      <c r="W15" s="18"/>
      <c r="X15" s="18"/>
      <c r="Y15" s="4"/>
      <c r="Z15" s="4"/>
    </row>
    <row r="16" spans="1:28" x14ac:dyDescent="0.2">
      <c r="B16" s="20" t="s">
        <v>23</v>
      </c>
      <c r="C16" s="10">
        <v>3.195117955629704</v>
      </c>
      <c r="D16" s="10">
        <v>0.71549023138598211</v>
      </c>
      <c r="E16" s="10">
        <v>-0.98166280570757181</v>
      </c>
      <c r="F16" s="10">
        <v>0.44318025842326653</v>
      </c>
      <c r="G16" s="10">
        <v>-2.6431241426350178</v>
      </c>
      <c r="H16" s="10">
        <v>0.57864808406402224</v>
      </c>
      <c r="I16" s="10">
        <f t="shared" ref="I16:I22" si="5">C16-E16</f>
        <v>4.1767807613372758</v>
      </c>
      <c r="J16" s="10"/>
      <c r="K16" s="11">
        <v>41.3</v>
      </c>
      <c r="L16" s="11">
        <v>1.3899999999999999E-2</v>
      </c>
      <c r="M16" s="11">
        <v>6.4999999999999997E-3</v>
      </c>
      <c r="N16" s="11">
        <v>54.98</v>
      </c>
      <c r="O16" s="11">
        <v>2.13</v>
      </c>
      <c r="P16" s="11">
        <v>0.14899999999999999</v>
      </c>
      <c r="Q16" s="11">
        <v>0.22259999999999999</v>
      </c>
      <c r="R16" s="11">
        <v>0.05</v>
      </c>
      <c r="S16" s="11">
        <v>1.9900000000000001E-2</v>
      </c>
      <c r="T16" s="11">
        <f t="shared" si="1"/>
        <v>98.871899999999997</v>
      </c>
      <c r="U16" s="12">
        <f t="shared" si="2"/>
        <v>97.872730093130542</v>
      </c>
      <c r="V16" s="12"/>
      <c r="W16" s="17">
        <v>0.17499999999999999</v>
      </c>
      <c r="X16" s="17">
        <f>W16*0.2</f>
        <v>3.4999999999999996E-2</v>
      </c>
      <c r="Y16" s="10">
        <f>AVERAGE(U16:U18)</f>
        <v>97.504984139109183</v>
      </c>
      <c r="Z16" s="10">
        <f>STDEV(U16:U18)</f>
        <v>0.32376542163815597</v>
      </c>
      <c r="AA16" s="10">
        <f>AVERAGE(G16:G18)</f>
        <v>-1.3184009836973494</v>
      </c>
      <c r="AB16" s="10">
        <f>STDEV(G16:G18)</f>
        <v>1.1639060871361924</v>
      </c>
    </row>
    <row r="17" spans="2:28" x14ac:dyDescent="0.2">
      <c r="B17" s="20"/>
      <c r="C17" s="10">
        <v>7.2033344186879402</v>
      </c>
      <c r="D17" s="10">
        <v>0.77630256185933133</v>
      </c>
      <c r="E17" s="10">
        <v>3.2859310695991102</v>
      </c>
      <c r="F17" s="10">
        <v>0.37975659167973741</v>
      </c>
      <c r="G17" s="10">
        <v>-0.45980282811861883</v>
      </c>
      <c r="H17" s="10">
        <v>0.55422960713909719</v>
      </c>
      <c r="I17" s="10">
        <f t="shared" si="5"/>
        <v>3.91740334908883</v>
      </c>
      <c r="J17" s="10"/>
      <c r="K17" s="11">
        <v>40.950000000000003</v>
      </c>
      <c r="L17" s="11">
        <v>3.0099999999999998E-2</v>
      </c>
      <c r="M17" s="11">
        <v>2E-3</v>
      </c>
      <c r="N17" s="11">
        <v>55.82</v>
      </c>
      <c r="O17" s="11">
        <v>2.8</v>
      </c>
      <c r="P17" s="11">
        <v>0.1489</v>
      </c>
      <c r="Q17" s="11">
        <v>0.12509999999999999</v>
      </c>
      <c r="R17" s="11">
        <v>0.1172</v>
      </c>
      <c r="S17" s="11">
        <v>1.78E-2</v>
      </c>
      <c r="T17" s="11">
        <f t="shared" si="1"/>
        <v>100.01109999999998</v>
      </c>
      <c r="U17" s="12">
        <f t="shared" si="2"/>
        <v>97.262833951936869</v>
      </c>
      <c r="V17" s="12"/>
      <c r="W17" s="17"/>
      <c r="X17" s="17"/>
      <c r="Y17" s="9"/>
      <c r="Z17" s="9"/>
      <c r="AA17" s="9"/>
      <c r="AB17" s="9"/>
    </row>
    <row r="18" spans="2:28" x14ac:dyDescent="0.2">
      <c r="B18" s="20"/>
      <c r="C18" s="10">
        <v>4.7887073413150105</v>
      </c>
      <c r="D18" s="10">
        <v>0.80346809391031204</v>
      </c>
      <c r="E18" s="10">
        <v>1.6378518371453943</v>
      </c>
      <c r="F18" s="10">
        <v>0.33793855095866471</v>
      </c>
      <c r="G18" s="10">
        <v>-0.85227598033841145</v>
      </c>
      <c r="H18" s="10">
        <v>0.53736593924142573</v>
      </c>
      <c r="I18" s="10">
        <f t="shared" si="5"/>
        <v>3.1508555041696162</v>
      </c>
      <c r="J18" s="10"/>
      <c r="K18" s="11">
        <v>41.11</v>
      </c>
      <c r="L18" s="11">
        <v>0.37159999999999999</v>
      </c>
      <c r="M18" s="11">
        <v>8.0000000000000004E-4</v>
      </c>
      <c r="N18" s="11">
        <v>54.62</v>
      </c>
      <c r="O18" s="11">
        <v>2.62</v>
      </c>
      <c r="P18" s="11">
        <v>0.35060000000000002</v>
      </c>
      <c r="Q18" s="11">
        <v>3.3399999999999999E-2</v>
      </c>
      <c r="R18" s="11">
        <v>0.48020000000000002</v>
      </c>
      <c r="S18" s="11">
        <v>5.67E-2</v>
      </c>
      <c r="T18" s="11">
        <f t="shared" si="1"/>
        <v>99.643299999999996</v>
      </c>
      <c r="U18" s="12">
        <f t="shared" si="2"/>
        <v>97.379388372260138</v>
      </c>
      <c r="V18" s="12"/>
      <c r="W18" s="17"/>
      <c r="X18" s="17"/>
      <c r="Y18" s="9"/>
      <c r="Z18" s="9"/>
      <c r="AA18" s="9"/>
      <c r="AB18" s="9"/>
    </row>
    <row r="19" spans="2:28" x14ac:dyDescent="0.2">
      <c r="B19" s="21" t="s">
        <v>24</v>
      </c>
      <c r="C19" s="5">
        <v>4.6222575144982585</v>
      </c>
      <c r="D19" s="5">
        <v>0.64682585129365189</v>
      </c>
      <c r="E19" s="5">
        <v>2.2354102366438111</v>
      </c>
      <c r="F19" s="5">
        <v>0.36805359450051461</v>
      </c>
      <c r="G19" s="5">
        <v>-0.16816367089528361</v>
      </c>
      <c r="H19" s="5">
        <v>0.49859241471464893</v>
      </c>
      <c r="I19" s="5">
        <f t="shared" si="5"/>
        <v>2.3868472778544474</v>
      </c>
      <c r="J19" s="5"/>
      <c r="K19" s="6">
        <v>41.83</v>
      </c>
      <c r="L19" s="6">
        <v>3.1600000000000003E-2</v>
      </c>
      <c r="M19" s="6">
        <v>0</v>
      </c>
      <c r="N19" s="6">
        <v>55.77</v>
      </c>
      <c r="O19" s="6">
        <v>1.081</v>
      </c>
      <c r="P19" s="6">
        <v>0.32069999999999999</v>
      </c>
      <c r="Q19" s="6">
        <v>8.6900000000000005E-2</v>
      </c>
      <c r="R19" s="6">
        <v>0.2298</v>
      </c>
      <c r="S19" s="6">
        <v>5.1799999999999999E-2</v>
      </c>
      <c r="T19" s="6">
        <f t="shared" si="1"/>
        <v>99.401799999999994</v>
      </c>
      <c r="U19" s="7">
        <f t="shared" si="2"/>
        <v>98.92424390664587</v>
      </c>
      <c r="V19" s="7"/>
      <c r="W19" s="18">
        <v>5.7000000000000002E-2</v>
      </c>
      <c r="X19" s="18">
        <f>W19*0.2</f>
        <v>1.14E-2</v>
      </c>
      <c r="Y19" s="5">
        <f>AVERAGE(U19:U22)</f>
        <v>98.495537312544542</v>
      </c>
      <c r="Z19" s="5">
        <f>STDEV(U19:U22)</f>
        <v>0.83978558773045986</v>
      </c>
      <c r="AA19" s="5">
        <f>AVERAGE(G19:G22)</f>
        <v>-0.71374302220460828</v>
      </c>
      <c r="AB19" s="5">
        <f>STDEV(G19:G22)</f>
        <v>0.62155932938946112</v>
      </c>
    </row>
    <row r="20" spans="2:28" x14ac:dyDescent="0.2">
      <c r="C20" s="5">
        <v>3.855236686553924</v>
      </c>
      <c r="D20" s="5">
        <v>0.64134571625259562</v>
      </c>
      <c r="E20" s="5">
        <v>1.5396285592293815</v>
      </c>
      <c r="F20" s="5">
        <v>0.37309237114877253</v>
      </c>
      <c r="G20" s="5">
        <v>-0.46509451777865918</v>
      </c>
      <c r="H20" s="5">
        <v>0.50041983936941936</v>
      </c>
      <c r="I20" s="5">
        <f t="shared" si="5"/>
        <v>2.3156081273245426</v>
      </c>
      <c r="J20" s="5"/>
      <c r="K20" s="6">
        <v>41.61</v>
      </c>
      <c r="L20" s="6">
        <v>4.2799999999999998E-2</v>
      </c>
      <c r="M20" s="6">
        <v>0</v>
      </c>
      <c r="N20" s="6">
        <v>55.59</v>
      </c>
      <c r="O20" s="6">
        <v>1.2287999999999999</v>
      </c>
      <c r="P20" s="6">
        <v>0.30559999999999998</v>
      </c>
      <c r="Q20" s="6">
        <v>0.13900000000000001</v>
      </c>
      <c r="R20" s="6">
        <v>0.25180000000000002</v>
      </c>
      <c r="S20" s="6">
        <v>3.9300000000000002E-2</v>
      </c>
      <c r="T20" s="6">
        <f t="shared" si="1"/>
        <v>99.207300000000004</v>
      </c>
      <c r="U20" s="7">
        <f t="shared" si="2"/>
        <v>98.775051530929034</v>
      </c>
      <c r="V20" s="7"/>
      <c r="W20" s="18"/>
      <c r="X20" s="18"/>
    </row>
    <row r="21" spans="2:28" x14ac:dyDescent="0.2">
      <c r="C21" s="5">
        <v>4.3205897666796931</v>
      </c>
      <c r="D21" s="5">
        <v>0.69735721219170155</v>
      </c>
      <c r="E21" s="5">
        <v>0.64385066909399491</v>
      </c>
      <c r="F21" s="5">
        <v>0.34930987612433406</v>
      </c>
      <c r="G21" s="5">
        <v>-1.6028560095794457</v>
      </c>
      <c r="H21" s="5">
        <v>0.50350255646562214</v>
      </c>
      <c r="I21" s="5">
        <f t="shared" si="5"/>
        <v>3.6767390975856982</v>
      </c>
      <c r="J21" s="5"/>
      <c r="K21" s="6">
        <v>41.36</v>
      </c>
      <c r="L21" s="6">
        <v>9.2499999999999999E-2</v>
      </c>
      <c r="M21" s="6">
        <v>9.1000000000000004E-3</v>
      </c>
      <c r="N21" s="6">
        <v>54.68</v>
      </c>
      <c r="O21" s="6">
        <v>2.76</v>
      </c>
      <c r="P21" s="6">
        <v>0.2205</v>
      </c>
      <c r="Q21" s="6">
        <v>0.26679999999999998</v>
      </c>
      <c r="R21" s="6">
        <v>0.216</v>
      </c>
      <c r="S21" s="6">
        <v>4.2000000000000003E-2</v>
      </c>
      <c r="T21" s="6">
        <f t="shared" si="1"/>
        <v>99.646900000000002</v>
      </c>
      <c r="U21" s="7">
        <f t="shared" si="2"/>
        <v>97.246157785211409</v>
      </c>
      <c r="V21" s="7"/>
      <c r="W21" s="18"/>
      <c r="X21" s="18"/>
    </row>
    <row r="22" spans="2:28" x14ac:dyDescent="0.2">
      <c r="C22" s="5">
        <v>2.5818668344750542</v>
      </c>
      <c r="D22" s="5">
        <v>0.80039434592353664</v>
      </c>
      <c r="E22" s="5">
        <v>0.72371286336198359</v>
      </c>
      <c r="F22" s="5">
        <v>0.36404054013550147</v>
      </c>
      <c r="G22" s="5">
        <v>-0.61885789056504459</v>
      </c>
      <c r="H22" s="5">
        <v>0.55294861129408857</v>
      </c>
      <c r="I22" s="5">
        <f t="shared" si="5"/>
        <v>1.8581539711130706</v>
      </c>
      <c r="J22" s="5"/>
      <c r="K22" s="6">
        <v>41.85</v>
      </c>
      <c r="L22" s="6">
        <v>0.1767</v>
      </c>
      <c r="M22" s="6">
        <v>0</v>
      </c>
      <c r="N22" s="6">
        <v>55.62</v>
      </c>
      <c r="O22" s="6">
        <v>0.96430000000000005</v>
      </c>
      <c r="P22" s="6">
        <v>0.3574</v>
      </c>
      <c r="Q22" s="6">
        <v>6.3700000000000007E-2</v>
      </c>
      <c r="R22" s="6">
        <v>0.32640000000000002</v>
      </c>
      <c r="S22" s="6">
        <v>9.8000000000000004E-2</v>
      </c>
      <c r="T22" s="6">
        <f t="shared" si="1"/>
        <v>99.456499999999991</v>
      </c>
      <c r="U22" s="7">
        <f t="shared" si="2"/>
        <v>99.036696027391827</v>
      </c>
      <c r="V22" s="7"/>
      <c r="W22" s="18"/>
      <c r="X22" s="18"/>
    </row>
    <row r="23" spans="2:28" x14ac:dyDescent="0.2">
      <c r="B23" s="20" t="s">
        <v>25</v>
      </c>
      <c r="C23" s="10">
        <v>3.3319530399607378</v>
      </c>
      <c r="D23" s="10">
        <v>0.62322506518013776</v>
      </c>
      <c r="E23" s="10">
        <v>-0.26328315631437604</v>
      </c>
      <c r="F23" s="10">
        <v>0.42543010563066547</v>
      </c>
      <c r="G23" s="10">
        <v>-1.9958987370939598</v>
      </c>
      <c r="H23" s="10">
        <v>0.5348052904321714</v>
      </c>
      <c r="I23" s="10">
        <f t="shared" ref="I23:I29" si="6">C23-E23</f>
        <v>3.5952361962751138</v>
      </c>
      <c r="J23" s="10"/>
      <c r="K23" s="11">
        <v>41.06</v>
      </c>
      <c r="L23" s="11">
        <v>2.4E-2</v>
      </c>
      <c r="M23" s="11">
        <v>3.8999999999999998E-3</v>
      </c>
      <c r="N23" s="11">
        <v>55.38</v>
      </c>
      <c r="O23" s="11">
        <v>1.78</v>
      </c>
      <c r="P23" s="11">
        <v>3.8800000000000001E-2</v>
      </c>
      <c r="Q23" s="11">
        <v>0.1197</v>
      </c>
      <c r="R23" s="11">
        <v>2.4799999999999999E-2</v>
      </c>
      <c r="S23" s="11">
        <v>4.2099999999999999E-2</v>
      </c>
      <c r="T23" s="11">
        <f t="shared" si="1"/>
        <v>98.473300000000009</v>
      </c>
      <c r="U23" s="12">
        <f t="shared" si="2"/>
        <v>98.228702602505066</v>
      </c>
      <c r="V23" s="12"/>
      <c r="W23" s="17">
        <v>0.104</v>
      </c>
      <c r="X23" s="17">
        <f>W23*0.2</f>
        <v>2.0799999999999999E-2</v>
      </c>
      <c r="Y23" s="10">
        <f>AVERAGE(U23:U26)</f>
        <v>98.2666580268844</v>
      </c>
      <c r="Z23" s="10">
        <f>STDEV(U23:U26)</f>
        <v>0.20121522513502493</v>
      </c>
      <c r="AA23" s="10">
        <f>AVERAGE(G23:G26)</f>
        <v>-1.7280868514328722</v>
      </c>
      <c r="AB23" s="10">
        <f>STDEV(G23:G26)</f>
        <v>0.57452329137869895</v>
      </c>
    </row>
    <row r="24" spans="2:28" x14ac:dyDescent="0.2">
      <c r="B24" s="20"/>
      <c r="C24" s="10">
        <v>4.3663179128588405</v>
      </c>
      <c r="D24" s="10">
        <v>0.79181862914573187</v>
      </c>
      <c r="E24" s="10">
        <v>0.16902655403054467</v>
      </c>
      <c r="F24" s="10">
        <v>0.33441029043936105</v>
      </c>
      <c r="G24" s="10">
        <v>-2.1014587606560524</v>
      </c>
      <c r="H24" s="10">
        <v>0.53043826525159721</v>
      </c>
      <c r="I24" s="10">
        <f t="shared" si="6"/>
        <v>4.1972913588282958</v>
      </c>
      <c r="J24" s="10"/>
      <c r="K24" s="11">
        <v>41</v>
      </c>
      <c r="L24" s="11">
        <v>2.63E-2</v>
      </c>
      <c r="M24" s="11">
        <v>0</v>
      </c>
      <c r="N24" s="11">
        <v>55.26</v>
      </c>
      <c r="O24" s="11">
        <v>1.5</v>
      </c>
      <c r="P24" s="11">
        <v>3.0200000000000001E-2</v>
      </c>
      <c r="Q24" s="11">
        <v>0.1394</v>
      </c>
      <c r="R24" s="11">
        <v>0.25940000000000002</v>
      </c>
      <c r="S24" s="11">
        <v>3.2199999999999999E-2</v>
      </c>
      <c r="T24" s="11">
        <f t="shared" si="1"/>
        <v>98.247499999999988</v>
      </c>
      <c r="U24" s="12">
        <f t="shared" si="2"/>
        <v>98.499961298927076</v>
      </c>
      <c r="V24" s="12"/>
      <c r="W24" s="17"/>
      <c r="X24" s="17"/>
      <c r="Y24" s="13"/>
      <c r="Z24" s="13"/>
      <c r="AA24" s="9"/>
      <c r="AB24" s="9"/>
    </row>
    <row r="25" spans="2:28" x14ac:dyDescent="0.2">
      <c r="B25" s="20"/>
      <c r="C25" s="10">
        <v>6.665931884325162</v>
      </c>
      <c r="D25" s="10">
        <v>0.66119901484787436</v>
      </c>
      <c r="E25" s="10">
        <v>2.5943000920961374</v>
      </c>
      <c r="F25" s="10">
        <v>0.38679477952294655</v>
      </c>
      <c r="G25" s="10">
        <v>-0.87198448775294679</v>
      </c>
      <c r="H25" s="10">
        <v>0.51751791483461229</v>
      </c>
      <c r="I25" s="10">
        <f t="shared" si="6"/>
        <v>4.0716317922290246</v>
      </c>
      <c r="J25" s="10"/>
      <c r="K25" s="11">
        <v>41.72</v>
      </c>
      <c r="L25" s="11">
        <v>4.7800000000000002E-2</v>
      </c>
      <c r="M25" s="11">
        <v>0</v>
      </c>
      <c r="N25" s="11">
        <v>55.21</v>
      </c>
      <c r="O25" s="11">
        <v>1.68</v>
      </c>
      <c r="P25" s="11">
        <v>6.13E-2</v>
      </c>
      <c r="Q25" s="11">
        <v>5.7200000000000001E-2</v>
      </c>
      <c r="R25" s="11">
        <v>0.21210000000000001</v>
      </c>
      <c r="S25" s="11">
        <v>5.1799999999999999E-2</v>
      </c>
      <c r="T25" s="11">
        <f t="shared" si="1"/>
        <v>99.040200000000013</v>
      </c>
      <c r="U25" s="12">
        <f t="shared" si="2"/>
        <v>98.321482100907531</v>
      </c>
      <c r="V25" s="12"/>
      <c r="W25" s="17"/>
      <c r="X25" s="17"/>
      <c r="Y25" s="13"/>
      <c r="Z25" s="13"/>
      <c r="AA25" s="9"/>
      <c r="AB25" s="9"/>
    </row>
    <row r="26" spans="2:28" x14ac:dyDescent="0.2">
      <c r="B26" s="20"/>
      <c r="C26" s="10">
        <v>2.4304872633569854</v>
      </c>
      <c r="D26" s="10">
        <v>0.73356741600569153</v>
      </c>
      <c r="E26" s="10">
        <v>-0.67915204328289747</v>
      </c>
      <c r="F26" s="10">
        <v>0.36373356189031503</v>
      </c>
      <c r="G26" s="10">
        <v>-1.9430054202285298</v>
      </c>
      <c r="H26" s="10">
        <v>0.52707690524226913</v>
      </c>
      <c r="I26" s="10">
        <f t="shared" si="6"/>
        <v>3.1096393066398829</v>
      </c>
      <c r="J26" s="10"/>
      <c r="K26" s="11">
        <v>41.72</v>
      </c>
      <c r="L26" s="11">
        <v>0.2404</v>
      </c>
      <c r="M26" s="11">
        <v>3.5299999999999998E-2</v>
      </c>
      <c r="N26" s="11">
        <v>55.17</v>
      </c>
      <c r="O26" s="11">
        <v>1.99</v>
      </c>
      <c r="P26" s="11">
        <v>3.9899999999999998E-2</v>
      </c>
      <c r="Q26" s="11">
        <v>0.17449999999999999</v>
      </c>
      <c r="R26" s="11">
        <v>0.33839999999999998</v>
      </c>
      <c r="S26" s="11">
        <v>3.6700000000000003E-2</v>
      </c>
      <c r="T26" s="11">
        <f t="shared" si="1"/>
        <v>99.745199999999983</v>
      </c>
      <c r="U26" s="12">
        <f t="shared" si="2"/>
        <v>98.016486105197956</v>
      </c>
      <c r="V26" s="12"/>
      <c r="W26" s="17"/>
      <c r="X26" s="17"/>
      <c r="Y26" s="13"/>
      <c r="Z26" s="13"/>
      <c r="AA26" s="9"/>
      <c r="AB26" s="9"/>
    </row>
    <row r="27" spans="2:28" x14ac:dyDescent="0.2">
      <c r="B27" s="21" t="s">
        <v>26</v>
      </c>
      <c r="C27" s="5">
        <v>0.94286082423222717</v>
      </c>
      <c r="D27" s="5">
        <v>0.83431974924612051</v>
      </c>
      <c r="E27" s="5">
        <v>1.7157915944920976</v>
      </c>
      <c r="F27" s="5">
        <v>0.33951510157424414</v>
      </c>
      <c r="G27" s="5">
        <v>1.2255039658913396</v>
      </c>
      <c r="H27" s="5">
        <v>0.55090206920080786</v>
      </c>
      <c r="I27" s="5">
        <f t="shared" si="6"/>
        <v>-0.77293077025987045</v>
      </c>
      <c r="J27" s="5"/>
      <c r="K27" s="6">
        <v>41.86</v>
      </c>
      <c r="L27" s="6">
        <v>1.6500000000000001E-2</v>
      </c>
      <c r="M27" s="6">
        <v>1.46E-2</v>
      </c>
      <c r="N27" s="6">
        <v>55.59</v>
      </c>
      <c r="O27" s="6">
        <v>1.61</v>
      </c>
      <c r="P27" s="6">
        <v>0.25090000000000001</v>
      </c>
      <c r="Q27" s="6">
        <v>7.4099999999999999E-2</v>
      </c>
      <c r="R27" s="6">
        <v>0.16800000000000001</v>
      </c>
      <c r="S27" s="6">
        <v>2.7400000000000001E-2</v>
      </c>
      <c r="T27" s="6">
        <f t="shared" si="1"/>
        <v>99.611500000000007</v>
      </c>
      <c r="U27" s="7">
        <f t="shared" si="2"/>
        <v>98.401122176506448</v>
      </c>
      <c r="V27" s="7"/>
      <c r="W27" s="18">
        <v>0.10199999999999999</v>
      </c>
      <c r="X27" s="18">
        <f>W27*0.2</f>
        <v>2.0400000000000001E-2</v>
      </c>
      <c r="Y27" s="5">
        <f>AVERAGE(U27:U29)</f>
        <v>97.549124793546682</v>
      </c>
      <c r="Z27" s="5">
        <f>STDEV(U27:U29)</f>
        <v>0.73842636704514009</v>
      </c>
      <c r="AA27" s="5">
        <f>AVERAGE(G27:G29)</f>
        <v>0.66576189065969815</v>
      </c>
      <c r="AB27" s="5">
        <f>STDEV(G27:G29)</f>
        <v>0.69055132378276463</v>
      </c>
    </row>
    <row r="28" spans="2:28" x14ac:dyDescent="0.2">
      <c r="C28" s="5">
        <v>0.32972365562278649</v>
      </c>
      <c r="D28" s="5">
        <v>0.73175575676508542</v>
      </c>
      <c r="E28" s="5">
        <v>1.0491578265742287</v>
      </c>
      <c r="F28" s="5">
        <v>0.39684337529913627</v>
      </c>
      <c r="G28" s="5">
        <v>0.87770152565037973</v>
      </c>
      <c r="H28" s="5">
        <v>0.5497952371153485</v>
      </c>
      <c r="I28" s="5">
        <f t="shared" si="6"/>
        <v>-0.71943417095144224</v>
      </c>
      <c r="J28" s="5"/>
      <c r="K28" s="6">
        <v>40.98</v>
      </c>
      <c r="L28" s="6">
        <v>0.03</v>
      </c>
      <c r="M28" s="6">
        <v>0.3987</v>
      </c>
      <c r="N28" s="6">
        <v>54.74</v>
      </c>
      <c r="O28" s="6">
        <v>2.86</v>
      </c>
      <c r="P28" s="6">
        <v>0.3175</v>
      </c>
      <c r="Q28" s="6">
        <v>0.22670000000000001</v>
      </c>
      <c r="R28" s="6">
        <v>0.22</v>
      </c>
      <c r="S28" s="6">
        <v>0.127</v>
      </c>
      <c r="T28" s="6">
        <f t="shared" si="1"/>
        <v>99.899899999999974</v>
      </c>
      <c r="U28" s="7">
        <f t="shared" si="2"/>
        <v>97.152261031614898</v>
      </c>
      <c r="V28" s="7"/>
      <c r="W28" s="18"/>
      <c r="X28" s="18"/>
    </row>
    <row r="29" spans="2:28" x14ac:dyDescent="0.2">
      <c r="C29" s="5">
        <v>0.74933168003450057</v>
      </c>
      <c r="D29" s="5">
        <v>0.74313856687396063</v>
      </c>
      <c r="E29" s="5">
        <v>0.28373265405531534</v>
      </c>
      <c r="F29" s="5">
        <v>0.38991465085540739</v>
      </c>
      <c r="G29" s="5">
        <v>-0.10591981956262497</v>
      </c>
      <c r="H29" s="5">
        <v>0.54896554346234261</v>
      </c>
      <c r="I29" s="5">
        <f t="shared" si="6"/>
        <v>0.46559902597918523</v>
      </c>
      <c r="J29" s="5"/>
      <c r="K29" s="6">
        <v>41.62</v>
      </c>
      <c r="L29" s="6">
        <v>6.5699999999999995E-2</v>
      </c>
      <c r="M29" s="6">
        <v>3.8199999999999998E-2</v>
      </c>
      <c r="N29" s="6">
        <v>54.36</v>
      </c>
      <c r="O29" s="6">
        <v>2.9</v>
      </c>
      <c r="P29" s="6">
        <v>0.49940000000000001</v>
      </c>
      <c r="Q29" s="6">
        <v>8.8800000000000004E-2</v>
      </c>
      <c r="R29" s="6">
        <v>0.1767</v>
      </c>
      <c r="S29" s="6">
        <v>0.1062</v>
      </c>
      <c r="T29" s="6">
        <f t="shared" si="1"/>
        <v>99.855000000000004</v>
      </c>
      <c r="U29" s="7">
        <f t="shared" si="2"/>
        <v>97.093991172518713</v>
      </c>
      <c r="V29" s="7"/>
      <c r="W29" s="18"/>
      <c r="X29" s="18"/>
    </row>
    <row r="30" spans="2:28" x14ac:dyDescent="0.2">
      <c r="B30" s="20" t="s">
        <v>27</v>
      </c>
      <c r="C30" s="10">
        <v>-12.424996541513087</v>
      </c>
      <c r="D30" s="10">
        <v>0.78516496200321262</v>
      </c>
      <c r="E30" s="10">
        <v>-13.780895041346621</v>
      </c>
      <c r="F30" s="10">
        <v>0.41358592364852914</v>
      </c>
      <c r="G30" s="10">
        <v>-7.3198968397598163</v>
      </c>
      <c r="H30" s="10">
        <v>0.58116313939182063</v>
      </c>
      <c r="I30" s="10">
        <f t="shared" ref="I30:I37" si="7">C30-E30</f>
        <v>1.3558984998335344</v>
      </c>
      <c r="J30" s="10"/>
      <c r="K30" s="11">
        <v>40.75</v>
      </c>
      <c r="L30" s="11">
        <v>5.4600000000000003E-2</v>
      </c>
      <c r="M30" s="11">
        <v>0</v>
      </c>
      <c r="N30" s="11">
        <v>55.22</v>
      </c>
      <c r="O30" s="11">
        <v>0.70709999999999995</v>
      </c>
      <c r="P30" s="11">
        <v>0.18229999999999999</v>
      </c>
      <c r="Q30" s="11">
        <v>2.4299999999999999E-2</v>
      </c>
      <c r="R30" s="11">
        <v>0.25240000000000001</v>
      </c>
      <c r="S30" s="11">
        <v>3.5099999999999999E-2</v>
      </c>
      <c r="T30" s="11">
        <f t="shared" si="1"/>
        <v>97.225799999999978</v>
      </c>
      <c r="U30" s="12">
        <f t="shared" si="2"/>
        <v>99.286717427508549</v>
      </c>
      <c r="V30" s="12"/>
      <c r="W30" s="17">
        <v>2.1000000000000001E-2</v>
      </c>
      <c r="X30" s="17">
        <f>W30*0.2</f>
        <v>4.2000000000000006E-3</v>
      </c>
      <c r="Y30" s="10">
        <f>AVERAGE(U30:U34)</f>
        <v>98.49890396752771</v>
      </c>
      <c r="Z30" s="10">
        <f>STDEV(U30:U34)</f>
        <v>0.4949841882056627</v>
      </c>
      <c r="AA30" s="10">
        <f>AVERAGE(G30:G34)</f>
        <v>-0.93323557609989793</v>
      </c>
      <c r="AB30" s="10">
        <f>STDEV(G30:G34)</f>
        <v>3.5795509577437139</v>
      </c>
    </row>
    <row r="31" spans="2:28" x14ac:dyDescent="0.2">
      <c r="B31" s="20"/>
      <c r="C31" s="10">
        <v>1.1802320290283377</v>
      </c>
      <c r="D31" s="10">
        <v>0.72000170369376826</v>
      </c>
      <c r="E31" s="10">
        <v>1.4587780327153315</v>
      </c>
      <c r="F31" s="10">
        <v>0.48462202068094107</v>
      </c>
      <c r="G31" s="10">
        <v>0.84505737762059585</v>
      </c>
      <c r="H31" s="10">
        <v>0.61240062565866804</v>
      </c>
      <c r="I31" s="10">
        <f t="shared" si="7"/>
        <v>-0.27854600368699378</v>
      </c>
      <c r="J31" s="10"/>
      <c r="K31" s="11">
        <v>40.630000000000003</v>
      </c>
      <c r="L31" s="11">
        <v>2.2499999999999999E-2</v>
      </c>
      <c r="M31" s="11">
        <v>1.44E-2</v>
      </c>
      <c r="N31" s="11">
        <v>54.39</v>
      </c>
      <c r="O31" s="11">
        <v>1.58</v>
      </c>
      <c r="P31" s="11">
        <v>0.24329999999999999</v>
      </c>
      <c r="Q31" s="11">
        <v>0.1186</v>
      </c>
      <c r="R31" s="11">
        <v>0.26679999999999998</v>
      </c>
      <c r="S31" s="11">
        <v>4.9799999999999997E-2</v>
      </c>
      <c r="T31" s="11">
        <f t="shared" si="1"/>
        <v>97.315400000000025</v>
      </c>
      <c r="U31" s="12">
        <f t="shared" si="2"/>
        <v>98.396373784111262</v>
      </c>
      <c r="V31" s="12"/>
      <c r="W31" s="17"/>
      <c r="X31" s="17"/>
      <c r="Y31" s="13"/>
      <c r="Z31" s="13"/>
      <c r="AA31" s="9"/>
      <c r="AB31" s="9"/>
    </row>
    <row r="32" spans="2:28" x14ac:dyDescent="0.2">
      <c r="B32" s="20"/>
      <c r="C32" s="10">
        <v>-0.29277802743747672</v>
      </c>
      <c r="D32" s="10">
        <v>0.82804576945388242</v>
      </c>
      <c r="E32" s="10">
        <v>0.79249993774440419</v>
      </c>
      <c r="F32" s="10">
        <v>0.33316594314114123</v>
      </c>
      <c r="G32" s="10">
        <v>0.94474451201189202</v>
      </c>
      <c r="H32" s="10">
        <v>0.54442809864249098</v>
      </c>
      <c r="I32" s="10">
        <f t="shared" si="7"/>
        <v>-1.0852779651818809</v>
      </c>
      <c r="J32" s="10"/>
      <c r="K32" s="11">
        <v>40.24</v>
      </c>
      <c r="L32" s="11">
        <v>3.2800000000000003E-2</v>
      </c>
      <c r="M32" s="11">
        <v>2.9100000000000001E-2</v>
      </c>
      <c r="N32" s="11">
        <v>52.75</v>
      </c>
      <c r="O32" s="11">
        <v>1.81</v>
      </c>
      <c r="P32" s="11">
        <v>0.26540000000000002</v>
      </c>
      <c r="Q32" s="11">
        <v>0.1525</v>
      </c>
      <c r="R32" s="11">
        <v>0.26619999999999999</v>
      </c>
      <c r="S32" s="11">
        <v>3.0499999999999999E-2</v>
      </c>
      <c r="T32" s="11">
        <f t="shared" si="1"/>
        <v>95.57650000000001</v>
      </c>
      <c r="U32" s="12">
        <f t="shared" si="2"/>
        <v>98.111307737624642</v>
      </c>
      <c r="V32" s="12"/>
      <c r="W32" s="17"/>
      <c r="X32" s="17"/>
      <c r="Y32" s="13"/>
      <c r="Z32" s="13"/>
      <c r="AA32" s="9"/>
      <c r="AB32" s="9"/>
    </row>
    <row r="33" spans="1:28" x14ac:dyDescent="0.2">
      <c r="B33" s="20"/>
      <c r="C33" s="10">
        <v>1.0381152821255952</v>
      </c>
      <c r="D33" s="10">
        <v>0.81647722839967851</v>
      </c>
      <c r="E33" s="10">
        <v>1.1245089271707069</v>
      </c>
      <c r="F33" s="10">
        <v>0.35131151581204201</v>
      </c>
      <c r="G33" s="10">
        <v>0.58468898046539741</v>
      </c>
      <c r="H33" s="10">
        <v>0.55106978013828911</v>
      </c>
      <c r="I33" s="10">
        <f t="shared" si="7"/>
        <v>-8.6393645045111711E-2</v>
      </c>
      <c r="J33" s="10"/>
      <c r="K33" s="11">
        <v>40.86</v>
      </c>
      <c r="L33" s="11">
        <v>6.9599999999999995E-2</v>
      </c>
      <c r="M33" s="11">
        <v>8.8999999999999999E-3</v>
      </c>
      <c r="N33" s="11">
        <v>54.44</v>
      </c>
      <c r="O33" s="11">
        <v>1.35</v>
      </c>
      <c r="P33" s="11">
        <v>0.26960000000000001</v>
      </c>
      <c r="Q33" s="11">
        <v>8.5800000000000001E-2</v>
      </c>
      <c r="R33" s="11">
        <v>0.29830000000000001</v>
      </c>
      <c r="S33" s="11">
        <v>6.3899999999999998E-2</v>
      </c>
      <c r="T33" s="11">
        <f t="shared" si="1"/>
        <v>97.446100000000001</v>
      </c>
      <c r="U33" s="12">
        <f t="shared" si="2"/>
        <v>98.627851079159811</v>
      </c>
      <c r="V33" s="12"/>
      <c r="W33" s="17"/>
      <c r="X33" s="17"/>
      <c r="Y33" s="13"/>
      <c r="Z33" s="13"/>
      <c r="AA33" s="9"/>
      <c r="AB33" s="9"/>
    </row>
    <row r="34" spans="1:28" x14ac:dyDescent="0.2">
      <c r="B34" s="20"/>
      <c r="C34" s="10">
        <v>-0.17693441618280081</v>
      </c>
      <c r="D34" s="10">
        <v>0.82442898685883559</v>
      </c>
      <c r="E34" s="10">
        <v>0.1872221927473845</v>
      </c>
      <c r="F34" s="10">
        <v>0.30960080725846167</v>
      </c>
      <c r="G34" s="10">
        <v>0.27922808916244091</v>
      </c>
      <c r="H34" s="10">
        <v>0.52880902488287163</v>
      </c>
      <c r="I34" s="10">
        <f t="shared" si="7"/>
        <v>-0.36415660893018531</v>
      </c>
      <c r="J34" s="10"/>
      <c r="K34" s="11">
        <v>40.1</v>
      </c>
      <c r="L34" s="11">
        <v>3.0800000000000001E-2</v>
      </c>
      <c r="M34" s="11">
        <v>0</v>
      </c>
      <c r="N34" s="11">
        <v>54.23</v>
      </c>
      <c r="O34" s="11">
        <v>1.9</v>
      </c>
      <c r="P34" s="11">
        <v>0.17599999999999999</v>
      </c>
      <c r="Q34" s="11">
        <v>0.12640000000000001</v>
      </c>
      <c r="R34" s="11">
        <v>0.22420000000000001</v>
      </c>
      <c r="S34" s="11">
        <v>4.0500000000000001E-2</v>
      </c>
      <c r="T34" s="11">
        <f t="shared" si="1"/>
        <v>96.8279</v>
      </c>
      <c r="U34" s="12">
        <f t="shared" si="2"/>
        <v>98.072269809234271</v>
      </c>
      <c r="V34" s="12"/>
      <c r="W34" s="17"/>
      <c r="X34" s="17"/>
      <c r="Y34" s="13"/>
      <c r="Z34" s="13"/>
      <c r="AA34" s="9"/>
      <c r="AB34" s="9"/>
    </row>
    <row r="35" spans="1:28" x14ac:dyDescent="0.2">
      <c r="B35" s="21" t="s">
        <v>28</v>
      </c>
      <c r="C35" s="5">
        <v>-1.6619471557959726</v>
      </c>
      <c r="D35" s="5">
        <v>0.71770726091342818</v>
      </c>
      <c r="E35" s="5">
        <v>-0.77945088111463079</v>
      </c>
      <c r="F35" s="5">
        <v>0.37891051342485965</v>
      </c>
      <c r="G35" s="5">
        <v>8.4761639899274988E-2</v>
      </c>
      <c r="H35" s="5">
        <v>0.53184322972860987</v>
      </c>
      <c r="I35" s="5">
        <f t="shared" si="7"/>
        <v>-0.88249627468134184</v>
      </c>
      <c r="J35" s="5"/>
      <c r="K35" s="6">
        <v>41.24</v>
      </c>
      <c r="L35" s="6">
        <v>0.28000000000000003</v>
      </c>
      <c r="M35" s="6">
        <v>0.2016</v>
      </c>
      <c r="N35" s="6">
        <v>52.11</v>
      </c>
      <c r="O35" s="6">
        <v>4.9800000000000004</v>
      </c>
      <c r="P35" s="6">
        <v>0.68940000000000001</v>
      </c>
      <c r="Q35" s="6">
        <v>0.189</v>
      </c>
      <c r="R35" s="6">
        <v>0.38900000000000001</v>
      </c>
      <c r="S35" s="6">
        <v>5.0200000000000002E-2</v>
      </c>
      <c r="T35" s="6">
        <f t="shared" si="1"/>
        <v>100.12920000000001</v>
      </c>
      <c r="U35" s="7">
        <f t="shared" si="2"/>
        <v>94.911240290593753</v>
      </c>
      <c r="V35" s="7"/>
      <c r="W35" s="18">
        <v>9.2999999999999999E-2</v>
      </c>
      <c r="X35" s="18">
        <f>W35*0.2</f>
        <v>1.8600000000000002E-2</v>
      </c>
      <c r="Y35" s="5">
        <f>AVERAGE(U35:U37)</f>
        <v>94.847132795725898</v>
      </c>
      <c r="Z35" s="5">
        <f>STDEV(U35:U37)</f>
        <v>0.49430395362841834</v>
      </c>
      <c r="AA35" s="5">
        <f>AVERAGE(G35:G37)</f>
        <v>0.85953140431288289</v>
      </c>
      <c r="AB35" s="5">
        <f>STDEV(G35:G37)</f>
        <v>0.72895081606594625</v>
      </c>
    </row>
    <row r="36" spans="1:28" x14ac:dyDescent="0.2">
      <c r="C36" s="5">
        <v>-2.195737431812228E-3</v>
      </c>
      <c r="D36" s="5">
        <v>0.87010063633682755</v>
      </c>
      <c r="E36" s="5">
        <v>1.530674751135189</v>
      </c>
      <c r="F36" s="5">
        <v>0.39826227152905347</v>
      </c>
      <c r="G36" s="5">
        <v>1.5318165345997314</v>
      </c>
      <c r="H36" s="5">
        <v>0.60276525169914708</v>
      </c>
      <c r="I36" s="5">
        <f t="shared" si="7"/>
        <v>-1.5328704885670013</v>
      </c>
      <c r="J36" s="5"/>
      <c r="K36" s="6">
        <v>41.23</v>
      </c>
      <c r="L36" s="6">
        <v>0.43</v>
      </c>
      <c r="M36" s="6">
        <v>0.48899999999999999</v>
      </c>
      <c r="N36" s="6">
        <v>51.37</v>
      </c>
      <c r="O36" s="6">
        <v>5.51</v>
      </c>
      <c r="P36" s="6">
        <v>0.28599999999999998</v>
      </c>
      <c r="Q36" s="6">
        <v>0.1678</v>
      </c>
      <c r="R36" s="6">
        <v>0.33</v>
      </c>
      <c r="S36" s="6">
        <v>6.3700000000000007E-2</v>
      </c>
      <c r="T36" s="6">
        <f t="shared" si="1"/>
        <v>99.876499999999993</v>
      </c>
      <c r="U36" s="7">
        <f t="shared" si="2"/>
        <v>94.32390283714264</v>
      </c>
      <c r="V36" s="7"/>
      <c r="W36" s="18"/>
      <c r="X36" s="18"/>
    </row>
    <row r="37" spans="1:28" x14ac:dyDescent="0.2">
      <c r="C37" s="5">
        <v>1.4419731775021933</v>
      </c>
      <c r="D37" s="5">
        <v>0.79364649050879676</v>
      </c>
      <c r="E37" s="5">
        <v>1.7118420907407828</v>
      </c>
      <c r="F37" s="5">
        <v>0.31762132872128607</v>
      </c>
      <c r="G37" s="5">
        <v>0.96201603843964223</v>
      </c>
      <c r="H37" s="5">
        <v>0.52077004653839787</v>
      </c>
      <c r="I37" s="5">
        <f t="shared" si="7"/>
        <v>-0.26986891323858941</v>
      </c>
      <c r="J37" s="5"/>
      <c r="K37" s="6">
        <v>41.97</v>
      </c>
      <c r="L37" s="6">
        <v>0.23</v>
      </c>
      <c r="M37" s="6">
        <v>0.05</v>
      </c>
      <c r="N37" s="6">
        <v>52.06</v>
      </c>
      <c r="O37" s="6">
        <v>4.57</v>
      </c>
      <c r="P37" s="6">
        <v>0.26910000000000001</v>
      </c>
      <c r="Q37" s="6">
        <v>0.18049999999999999</v>
      </c>
      <c r="R37" s="6">
        <v>0.37</v>
      </c>
      <c r="S37" s="6">
        <v>7.0000000000000007E-2</v>
      </c>
      <c r="T37" s="6">
        <f t="shared" si="1"/>
        <v>99.769599999999983</v>
      </c>
      <c r="U37" s="7">
        <f t="shared" si="2"/>
        <v>95.306255259441301</v>
      </c>
      <c r="V37" s="7"/>
      <c r="W37" s="18"/>
      <c r="X37" s="18"/>
    </row>
    <row r="38" spans="1:28" x14ac:dyDescent="0.2">
      <c r="B38" s="20" t="s">
        <v>29</v>
      </c>
      <c r="C38" s="10">
        <v>1.0311357390195717</v>
      </c>
      <c r="D38" s="10">
        <v>0.69900443539945156</v>
      </c>
      <c r="E38" s="10">
        <v>0.8</v>
      </c>
      <c r="F38" s="10">
        <v>0.43965484018382828</v>
      </c>
      <c r="G38" s="10">
        <v>0.26</v>
      </c>
      <c r="H38" s="10">
        <v>0.57045224652773474</v>
      </c>
      <c r="I38" s="10">
        <f t="shared" ref="I38:I43" si="8">C38-E38</f>
        <v>0.23113573901957163</v>
      </c>
      <c r="J38" s="10"/>
      <c r="K38" s="11">
        <v>40.229999999999997</v>
      </c>
      <c r="L38" s="11">
        <v>9.6199999999999994E-2</v>
      </c>
      <c r="M38" s="11">
        <v>1.18E-2</v>
      </c>
      <c r="N38" s="11">
        <v>51.79</v>
      </c>
      <c r="O38" s="11">
        <v>6.56</v>
      </c>
      <c r="P38" s="11">
        <v>0.16020000000000001</v>
      </c>
      <c r="Q38" s="11">
        <v>0.10680000000000001</v>
      </c>
      <c r="R38" s="11">
        <v>0.30659999999999998</v>
      </c>
      <c r="S38" s="11">
        <v>6.7100000000000007E-2</v>
      </c>
      <c r="T38" s="11">
        <f t="shared" si="1"/>
        <v>99.328700000000012</v>
      </c>
      <c r="U38" s="12">
        <f t="shared" si="2"/>
        <v>93.365183598098042</v>
      </c>
      <c r="V38" s="12"/>
      <c r="W38" s="17">
        <v>9.0999999999999998E-2</v>
      </c>
      <c r="X38" s="17">
        <f>W38*0.2</f>
        <v>1.8200000000000001E-2</v>
      </c>
      <c r="Y38" s="10">
        <f>AVERAGE(U38:U40)</f>
        <v>92.813030171618081</v>
      </c>
      <c r="Z38" s="10">
        <f>STDEV(U38:U40)</f>
        <v>1.2677056575571841</v>
      </c>
      <c r="AA38" s="10">
        <f>AVERAGE(G38:G40)</f>
        <v>0.43540602794746097</v>
      </c>
      <c r="AB38" s="10">
        <f>STDEV(G38:G40)</f>
        <v>0.27591678970224048</v>
      </c>
    </row>
    <row r="39" spans="1:28" x14ac:dyDescent="0.2">
      <c r="B39" s="20"/>
      <c r="C39" s="10">
        <v>2.8069389906244524</v>
      </c>
      <c r="D39" s="10">
        <v>0.82191903482651374</v>
      </c>
      <c r="E39" s="10">
        <v>1.7523814343455308</v>
      </c>
      <c r="F39" s="10">
        <v>0.41044935321337661</v>
      </c>
      <c r="G39" s="10">
        <v>0.29277315922081559</v>
      </c>
      <c r="H39" s="10">
        <v>0.59256867522840184</v>
      </c>
      <c r="I39" s="10">
        <f t="shared" si="8"/>
        <v>1.0545575562789216</v>
      </c>
      <c r="J39" s="10"/>
      <c r="K39" s="11">
        <v>41.23</v>
      </c>
      <c r="L39" s="11">
        <v>8.0000000000000002E-3</v>
      </c>
      <c r="M39" s="11">
        <v>0</v>
      </c>
      <c r="N39" s="11">
        <v>51.58</v>
      </c>
      <c r="O39" s="11">
        <v>6.17</v>
      </c>
      <c r="P39" s="11">
        <v>6.5500000000000003E-2</v>
      </c>
      <c r="Q39" s="11">
        <v>5.8799999999999998E-2</v>
      </c>
      <c r="R39" s="11">
        <v>0.1867</v>
      </c>
      <c r="S39" s="11">
        <v>3.61E-2</v>
      </c>
      <c r="T39" s="11">
        <f t="shared" si="1"/>
        <v>99.335100000000011</v>
      </c>
      <c r="U39" s="12">
        <f t="shared" si="2"/>
        <v>93.711015884070321</v>
      </c>
      <c r="V39" s="12"/>
      <c r="W39" s="17"/>
      <c r="X39" s="17"/>
      <c r="Y39" s="13"/>
      <c r="Z39" s="13"/>
      <c r="AA39" s="9"/>
      <c r="AB39" s="9"/>
    </row>
    <row r="40" spans="1:28" x14ac:dyDescent="0.2">
      <c r="B40" s="20"/>
      <c r="C40" s="10">
        <v>1.7530760632765152</v>
      </c>
      <c r="D40" s="10">
        <v>0.66200080930296312</v>
      </c>
      <c r="E40" s="10">
        <v>1.6650444775253552</v>
      </c>
      <c r="F40" s="10">
        <v>0.39449634714949544</v>
      </c>
      <c r="G40" s="10">
        <v>0.75344492462156731</v>
      </c>
      <c r="H40" s="10">
        <v>0.52357314221864215</v>
      </c>
      <c r="I40" s="10">
        <f t="shared" si="8"/>
        <v>8.8031585751159991E-2</v>
      </c>
      <c r="J40" s="10"/>
      <c r="K40" s="11">
        <v>41.32</v>
      </c>
      <c r="L40" s="11">
        <v>4.6100000000000002E-2</v>
      </c>
      <c r="M40" s="11">
        <v>1.78E-2</v>
      </c>
      <c r="N40" s="11">
        <v>48.96</v>
      </c>
      <c r="O40" s="11">
        <v>8.25</v>
      </c>
      <c r="P40" s="11">
        <v>7.8399999999999997E-2</v>
      </c>
      <c r="Q40" s="11">
        <v>0.11269999999999999</v>
      </c>
      <c r="R40" s="11">
        <v>0.26419999999999999</v>
      </c>
      <c r="S40" s="11">
        <v>5.1999999999999998E-2</v>
      </c>
      <c r="T40" s="11">
        <f t="shared" si="1"/>
        <v>99.10120000000002</v>
      </c>
      <c r="U40" s="12">
        <f t="shared" si="2"/>
        <v>91.362891032685866</v>
      </c>
      <c r="V40" s="12"/>
      <c r="W40" s="17"/>
      <c r="X40" s="17"/>
      <c r="Y40" s="13"/>
      <c r="Z40" s="13"/>
      <c r="AA40" s="9"/>
      <c r="AB40" s="9"/>
    </row>
    <row r="41" spans="1:28" x14ac:dyDescent="0.2">
      <c r="A41" s="23" t="s">
        <v>30</v>
      </c>
      <c r="B41" s="21" t="s">
        <v>31</v>
      </c>
      <c r="C41" s="5">
        <v>-3.247877192833835</v>
      </c>
      <c r="D41" s="5">
        <v>1.2730095835820705</v>
      </c>
      <c r="E41" s="5">
        <v>-5.0817733336935813</v>
      </c>
      <c r="F41" s="5">
        <v>0.40089701955012702</v>
      </c>
      <c r="G41" s="5">
        <v>-3.3928771934199871</v>
      </c>
      <c r="H41" s="5">
        <v>0.77389667244078308</v>
      </c>
      <c r="I41" s="5">
        <f t="shared" si="8"/>
        <v>1.8338961408597463</v>
      </c>
      <c r="J41" s="5"/>
      <c r="K41" s="6">
        <v>41.24</v>
      </c>
      <c r="L41" s="6">
        <v>0.2147</v>
      </c>
      <c r="M41" s="6">
        <v>2E-3</v>
      </c>
      <c r="N41" s="6">
        <v>56.03</v>
      </c>
      <c r="O41" s="6">
        <v>1.2237</v>
      </c>
      <c r="P41" s="6">
        <v>0.1996</v>
      </c>
      <c r="Q41" s="6">
        <v>2.24E-2</v>
      </c>
      <c r="R41" s="6">
        <v>0.24</v>
      </c>
      <c r="S41" s="6">
        <v>8.8400000000000006E-2</v>
      </c>
      <c r="T41" s="6">
        <f t="shared" si="1"/>
        <v>99.260800000000003</v>
      </c>
      <c r="U41" s="7">
        <f t="shared" si="2"/>
        <v>98.789537566424841</v>
      </c>
      <c r="V41" s="7"/>
      <c r="W41" s="18">
        <v>0.09</v>
      </c>
      <c r="X41" s="18">
        <f>W41*0.2</f>
        <v>1.7999999999999999E-2</v>
      </c>
      <c r="Y41" s="5">
        <f>AVERAGE(U41:U43)</f>
        <v>98.831309487922383</v>
      </c>
      <c r="Z41" s="5">
        <f>STDEV(U41:U43)</f>
        <v>5.162125987802503E-2</v>
      </c>
      <c r="AA41" s="5">
        <f>AVERAGE(G41:G43)</f>
        <v>-3.6525263679491018</v>
      </c>
      <c r="AB41" s="5">
        <f>STDEV(G41:G43)</f>
        <v>0.23603930446347163</v>
      </c>
    </row>
    <row r="42" spans="1:28" x14ac:dyDescent="0.2">
      <c r="C42" s="5">
        <v>-3.1442136375666738</v>
      </c>
      <c r="D42" s="5">
        <v>1.1465117451836675</v>
      </c>
      <c r="E42" s="5">
        <v>-5.4891144848869455</v>
      </c>
      <c r="F42" s="5">
        <v>0.29607236745299187</v>
      </c>
      <c r="G42" s="5">
        <v>-3.8541233933522752</v>
      </c>
      <c r="H42" s="5">
        <v>0.66565510704858555</v>
      </c>
      <c r="I42" s="5">
        <f t="shared" si="8"/>
        <v>2.3449008473202717</v>
      </c>
      <c r="J42" s="5"/>
      <c r="K42" s="6">
        <v>41.63</v>
      </c>
      <c r="L42" s="6">
        <v>8.8800000000000004E-2</v>
      </c>
      <c r="M42" s="6">
        <v>8.9999999999999998E-4</v>
      </c>
      <c r="N42" s="6">
        <v>56.06</v>
      </c>
      <c r="O42" s="6">
        <v>1.1226</v>
      </c>
      <c r="P42" s="6">
        <v>0.21299999999999999</v>
      </c>
      <c r="Q42" s="6">
        <v>3.8600000000000002E-2</v>
      </c>
      <c r="R42" s="6">
        <v>0.21</v>
      </c>
      <c r="S42" s="6">
        <v>5.2900000000000003E-2</v>
      </c>
      <c r="T42" s="6">
        <f t="shared" si="1"/>
        <v>99.416799999999995</v>
      </c>
      <c r="U42" s="7">
        <f t="shared" si="2"/>
        <v>98.889020499956885</v>
      </c>
      <c r="V42" s="7"/>
      <c r="W42" s="18"/>
      <c r="X42" s="18"/>
    </row>
    <row r="43" spans="1:28" x14ac:dyDescent="0.2">
      <c r="C43" s="5">
        <v>-2.5875188681353891</v>
      </c>
      <c r="D43" s="5">
        <v>1.163477915481534</v>
      </c>
      <c r="E43" s="5">
        <v>-5.0560883285054459</v>
      </c>
      <c r="F43" s="5">
        <v>0.36231589318403895</v>
      </c>
      <c r="G43" s="5">
        <v>-3.7105785170750432</v>
      </c>
      <c r="H43" s="5">
        <v>0.70520075932123916</v>
      </c>
      <c r="I43" s="5">
        <f t="shared" si="8"/>
        <v>2.4685694603700568</v>
      </c>
      <c r="J43" s="5"/>
      <c r="K43" s="6">
        <v>41.46</v>
      </c>
      <c r="L43" s="6">
        <v>0.13880000000000001</v>
      </c>
      <c r="M43" s="6">
        <v>0</v>
      </c>
      <c r="N43" s="6">
        <v>56.27</v>
      </c>
      <c r="O43" s="6">
        <v>1.2023999999999999</v>
      </c>
      <c r="P43" s="6">
        <v>0.19159999999999999</v>
      </c>
      <c r="Q43" s="6">
        <v>2.4899999999999999E-2</v>
      </c>
      <c r="R43" s="6">
        <v>0.18</v>
      </c>
      <c r="S43" s="6">
        <v>7.3599999999999999E-2</v>
      </c>
      <c r="T43" s="6">
        <f t="shared" si="1"/>
        <v>99.541300000000007</v>
      </c>
      <c r="U43" s="7">
        <f t="shared" si="2"/>
        <v>98.815370397385408</v>
      </c>
      <c r="V43" s="7"/>
      <c r="W43" s="18"/>
      <c r="X43" s="18"/>
    </row>
    <row r="44" spans="1:28" x14ac:dyDescent="0.2">
      <c r="B44" s="20" t="s">
        <v>32</v>
      </c>
      <c r="C44" s="10">
        <v>1.9346371783651026</v>
      </c>
      <c r="D44" s="10">
        <v>1.1808613783948569</v>
      </c>
      <c r="E44" s="10">
        <v>0.82900479715483044</v>
      </c>
      <c r="F44" s="10">
        <v>0.34604752227552643</v>
      </c>
      <c r="G44" s="10">
        <v>-0.177006535595023</v>
      </c>
      <c r="H44" s="10">
        <v>0.70484305469860975</v>
      </c>
      <c r="I44" s="10">
        <f>C44-E44</f>
        <v>1.1056323812102722</v>
      </c>
      <c r="J44" s="10"/>
      <c r="K44" s="11">
        <v>41.43</v>
      </c>
      <c r="L44" s="11">
        <v>3.04E-2</v>
      </c>
      <c r="M44" s="11">
        <v>0</v>
      </c>
      <c r="N44" s="11">
        <v>55.12</v>
      </c>
      <c r="O44" s="11">
        <v>2.83</v>
      </c>
      <c r="P44" s="11">
        <v>0.38869999999999999</v>
      </c>
      <c r="Q44" s="11">
        <v>5.3499999999999999E-2</v>
      </c>
      <c r="R44" s="11">
        <v>0.26939999999999997</v>
      </c>
      <c r="S44" s="11">
        <v>4.9700000000000001E-2</v>
      </c>
      <c r="T44" s="11">
        <f t="shared" si="1"/>
        <v>100.1717</v>
      </c>
      <c r="U44" s="12">
        <f t="shared" si="2"/>
        <v>97.200178684270284</v>
      </c>
      <c r="V44" s="12"/>
      <c r="W44" s="17">
        <v>0.05</v>
      </c>
      <c r="X44" s="17">
        <f>W44*0.2</f>
        <v>1.0000000000000002E-2</v>
      </c>
      <c r="Y44" s="10">
        <f>AVERAGE(U44:U47)</f>
        <v>97.575012136703691</v>
      </c>
      <c r="Z44" s="10">
        <f>STDEV(U44:U47)</f>
        <v>0.87911196796995883</v>
      </c>
      <c r="AA44" s="10">
        <f>AVERAGE(G44:G47)</f>
        <v>2.6435238102222036E-2</v>
      </c>
      <c r="AB44" s="10">
        <f>STDEV(G44:G47)</f>
        <v>0.17382794165495771</v>
      </c>
    </row>
    <row r="45" spans="1:28" x14ac:dyDescent="0.2">
      <c r="B45" s="20"/>
      <c r="C45" s="10">
        <v>2.8693728325349017</v>
      </c>
      <c r="D45" s="10">
        <v>1.0987876346357002</v>
      </c>
      <c r="E45" s="10">
        <v>1.4805666212109143</v>
      </c>
      <c r="F45" s="10">
        <v>0.37531398712470981</v>
      </c>
      <c r="G45" s="10">
        <v>-1.1507251707234545E-2</v>
      </c>
      <c r="H45" s="10">
        <v>0.68361083553839586</v>
      </c>
      <c r="I45" s="10">
        <f t="shared" ref="I45:I49" si="9">C45-E45</f>
        <v>1.3888062113239874</v>
      </c>
      <c r="J45" s="10"/>
      <c r="K45" s="11">
        <v>41.23</v>
      </c>
      <c r="L45" s="11">
        <v>0.54410000000000003</v>
      </c>
      <c r="M45" s="11">
        <v>2.29E-2</v>
      </c>
      <c r="N45" s="11">
        <v>53.81</v>
      </c>
      <c r="O45" s="11">
        <v>3.42</v>
      </c>
      <c r="P45" s="11">
        <v>0.45029999999999998</v>
      </c>
      <c r="Q45" s="11">
        <v>7.0199999999999999E-2</v>
      </c>
      <c r="R45" s="11">
        <v>0.34560000000000002</v>
      </c>
      <c r="S45" s="11">
        <v>0.1143</v>
      </c>
      <c r="T45" s="11">
        <f t="shared" ref="T45:T116" si="10">SUM(K45:S45)</f>
        <v>100.0074</v>
      </c>
      <c r="U45" s="12">
        <f t="shared" ref="U45:U116" si="11">100*N45/40.31/(N45/40.31+O45/71.85)</f>
        <v>96.557031531137014</v>
      </c>
      <c r="V45" s="12"/>
      <c r="W45" s="17"/>
      <c r="X45" s="17"/>
      <c r="Y45" s="13"/>
      <c r="Z45" s="13"/>
      <c r="AA45" s="9"/>
      <c r="AB45" s="9"/>
    </row>
    <row r="46" spans="1:28" x14ac:dyDescent="0.2">
      <c r="B46" s="20"/>
      <c r="C46" s="10">
        <v>1.8334919199859909</v>
      </c>
      <c r="D46" s="10">
        <v>1.0934452750078751</v>
      </c>
      <c r="E46" s="10">
        <v>1.1972051844377924</v>
      </c>
      <c r="F46" s="10">
        <v>0.31964198917799669</v>
      </c>
      <c r="G46" s="10">
        <v>0.24378938604507716</v>
      </c>
      <c r="H46" s="10">
        <v>0.65227857853944904</v>
      </c>
      <c r="I46" s="10">
        <f t="shared" si="9"/>
        <v>0.63628673554819848</v>
      </c>
      <c r="J46" s="10"/>
      <c r="K46" s="11">
        <v>41.64</v>
      </c>
      <c r="L46" s="11">
        <v>2.18E-2</v>
      </c>
      <c r="M46" s="11">
        <v>0</v>
      </c>
      <c r="N46" s="11">
        <v>55.74</v>
      </c>
      <c r="O46" s="11">
        <v>2.0499999999999998</v>
      </c>
      <c r="P46" s="11">
        <v>0.38800000000000001</v>
      </c>
      <c r="Q46" s="11">
        <v>6.6699999999999995E-2</v>
      </c>
      <c r="R46" s="11">
        <v>0.252</v>
      </c>
      <c r="S46" s="11">
        <v>3.0300000000000001E-2</v>
      </c>
      <c r="T46" s="11">
        <f t="shared" si="10"/>
        <v>100.1888</v>
      </c>
      <c r="U46" s="12">
        <f t="shared" si="11"/>
        <v>97.978363346592687</v>
      </c>
      <c r="V46" s="12"/>
      <c r="W46" s="17"/>
      <c r="X46" s="17"/>
      <c r="Y46" s="13"/>
      <c r="Z46" s="13"/>
      <c r="AA46" s="9"/>
      <c r="AB46" s="9"/>
    </row>
    <row r="47" spans="1:28" x14ac:dyDescent="0.2">
      <c r="B47" s="20"/>
      <c r="C47" s="10">
        <v>1.4911165341790247</v>
      </c>
      <c r="D47" s="10">
        <v>1.1399901282574292</v>
      </c>
      <c r="E47" s="10">
        <v>0.8258459514391614</v>
      </c>
      <c r="F47" s="10">
        <v>0.37489571658864779</v>
      </c>
      <c r="G47" s="10">
        <v>5.0465353666068524E-2</v>
      </c>
      <c r="H47" s="10">
        <v>0.70139329359148472</v>
      </c>
      <c r="I47" s="10">
        <f t="shared" si="9"/>
        <v>0.66527058273986328</v>
      </c>
      <c r="J47" s="10"/>
      <c r="K47" s="11">
        <v>41.95</v>
      </c>
      <c r="L47" s="11">
        <v>8.14E-2</v>
      </c>
      <c r="M47" s="11">
        <v>0</v>
      </c>
      <c r="N47" s="11">
        <v>55.47</v>
      </c>
      <c r="O47" s="11">
        <v>1.44</v>
      </c>
      <c r="P47" s="11">
        <v>0.3785</v>
      </c>
      <c r="Q47" s="11">
        <v>6.8500000000000005E-2</v>
      </c>
      <c r="R47" s="11">
        <v>0.2465</v>
      </c>
      <c r="S47" s="11">
        <v>6.6199999999999995E-2</v>
      </c>
      <c r="T47" s="11">
        <f t="shared" si="10"/>
        <v>99.701099999999997</v>
      </c>
      <c r="U47" s="12">
        <f t="shared" si="11"/>
        <v>98.564474984814765</v>
      </c>
      <c r="V47" s="12"/>
      <c r="W47" s="17"/>
      <c r="X47" s="17"/>
      <c r="Y47" s="13"/>
      <c r="Z47" s="13"/>
      <c r="AA47" s="9"/>
      <c r="AB47" s="9"/>
    </row>
    <row r="48" spans="1:28" x14ac:dyDescent="0.2">
      <c r="B48" s="21" t="s">
        <v>33</v>
      </c>
      <c r="C48" s="5">
        <v>2.759871298904637E-2</v>
      </c>
      <c r="D48" s="5">
        <v>1.1510379234174661</v>
      </c>
      <c r="E48" s="5">
        <v>-3.1233980238648726</v>
      </c>
      <c r="F48" s="5">
        <v>0.38143507834382678</v>
      </c>
      <c r="G48" s="5">
        <v>-3.1377493546191766</v>
      </c>
      <c r="H48" s="5">
        <v>0.70974820578908226</v>
      </c>
      <c r="I48" s="5">
        <f t="shared" si="9"/>
        <v>3.1509967368539189</v>
      </c>
      <c r="J48" s="5"/>
      <c r="K48" s="6">
        <v>41.56</v>
      </c>
      <c r="L48" s="6">
        <v>0.27839999999999998</v>
      </c>
      <c r="M48" s="6">
        <v>2.6499999999999999E-2</v>
      </c>
      <c r="N48" s="6">
        <v>55.82</v>
      </c>
      <c r="O48" s="6">
        <v>1.02</v>
      </c>
      <c r="P48" s="6">
        <v>9.2999999999999999E-2</v>
      </c>
      <c r="Q48" s="6">
        <v>0.12520000000000001</v>
      </c>
      <c r="R48" s="6">
        <v>0.29270000000000002</v>
      </c>
      <c r="S48" s="6">
        <v>8.8900000000000007E-2</v>
      </c>
      <c r="T48" s="6">
        <f t="shared" si="10"/>
        <v>99.304699999999997</v>
      </c>
      <c r="U48" s="7">
        <f t="shared" si="11"/>
        <v>98.985231983784317</v>
      </c>
      <c r="V48" s="7"/>
      <c r="W48" s="18">
        <v>0.06</v>
      </c>
      <c r="X48" s="18">
        <f>W48*0.2</f>
        <v>1.2E-2</v>
      </c>
      <c r="Y48" s="5">
        <f>AVERAGE(U48:U49)</f>
        <v>98.903445857976592</v>
      </c>
      <c r="Z48" s="5">
        <f>STDEV(U48:U49)</f>
        <v>0.11566304833123602</v>
      </c>
      <c r="AA48" s="5">
        <f>AVERAGE(G48:G49)</f>
        <v>-5.6225676340599842</v>
      </c>
      <c r="AB48" s="5">
        <f>STDEV(G48:G49)</f>
        <v>3.5140637108177697</v>
      </c>
    </row>
    <row r="49" spans="1:28" x14ac:dyDescent="0.2">
      <c r="C49" s="5">
        <v>-13.216563123779947</v>
      </c>
      <c r="D49" s="5">
        <v>1.3990065245745935</v>
      </c>
      <c r="E49" s="5">
        <v>-14.979998737866364</v>
      </c>
      <c r="F49" s="5">
        <v>0.93361835979791041</v>
      </c>
      <c r="G49" s="5">
        <v>-8.1073859135007922</v>
      </c>
      <c r="H49" s="5">
        <v>1.1835857926321514</v>
      </c>
      <c r="I49" s="5">
        <f t="shared" si="9"/>
        <v>1.7634356140864167</v>
      </c>
      <c r="J49" s="5"/>
      <c r="K49" s="6">
        <v>41.53</v>
      </c>
      <c r="L49" s="6">
        <v>0.21</v>
      </c>
      <c r="M49" s="6">
        <v>0.2006</v>
      </c>
      <c r="N49" s="6">
        <v>55.52</v>
      </c>
      <c r="O49" s="6">
        <v>1.18</v>
      </c>
      <c r="P49" s="6">
        <v>0.20380000000000001</v>
      </c>
      <c r="Q49" s="6">
        <v>0.16969999999999999</v>
      </c>
      <c r="R49" s="6">
        <v>0.17</v>
      </c>
      <c r="S49" s="6">
        <v>0.12239999999999999</v>
      </c>
      <c r="T49" s="6">
        <f t="shared" si="10"/>
        <v>99.306500000000014</v>
      </c>
      <c r="U49" s="7">
        <f t="shared" si="11"/>
        <v>98.821659732168868</v>
      </c>
      <c r="V49" s="7"/>
      <c r="W49" s="18"/>
      <c r="X49" s="18"/>
    </row>
    <row r="50" spans="1:28" x14ac:dyDescent="0.2">
      <c r="B50" s="20" t="s">
        <v>34</v>
      </c>
      <c r="C50" s="10">
        <v>1.7731985002967021</v>
      </c>
      <c r="D50" s="10">
        <v>1.0998433561644567</v>
      </c>
      <c r="E50" s="10">
        <v>-1.9826270702883289</v>
      </c>
      <c r="F50" s="10">
        <v>0.42728973240200852</v>
      </c>
      <c r="G50" s="10">
        <v>-2.904690290442614</v>
      </c>
      <c r="H50" s="10">
        <v>0.71390989471093314</v>
      </c>
      <c r="I50" s="10">
        <f>C50-E50</f>
        <v>3.755825570585031</v>
      </c>
      <c r="J50" s="10"/>
      <c r="K50" s="11">
        <v>42.08</v>
      </c>
      <c r="L50" s="11">
        <v>4.48E-2</v>
      </c>
      <c r="M50" s="11">
        <v>0</v>
      </c>
      <c r="N50" s="11">
        <v>55.84</v>
      </c>
      <c r="O50" s="11">
        <v>0.83440000000000003</v>
      </c>
      <c r="P50" s="11">
        <v>0.1159</v>
      </c>
      <c r="Q50" s="11">
        <v>8.7800000000000003E-2</v>
      </c>
      <c r="R50" s="11">
        <v>0.2482</v>
      </c>
      <c r="S50" s="11">
        <v>9.1300000000000006E-2</v>
      </c>
      <c r="T50" s="11">
        <f t="shared" si="10"/>
        <v>99.342399999999998</v>
      </c>
      <c r="U50" s="12">
        <f t="shared" si="11"/>
        <v>99.168639727046866</v>
      </c>
      <c r="V50" s="12"/>
      <c r="W50" s="17">
        <v>0.05</v>
      </c>
      <c r="X50" s="17">
        <f>W50*0.2</f>
        <v>1.0000000000000002E-2</v>
      </c>
      <c r="Y50" s="10">
        <f>AVERAGE(U50:U52)</f>
        <v>98.790926148825932</v>
      </c>
      <c r="Z50" s="10">
        <f>STDEV(U50:U52)</f>
        <v>0.55643026443879751</v>
      </c>
      <c r="AA50" s="10">
        <f>AVERAGE(G50:G52)</f>
        <v>-1.9795662401283274</v>
      </c>
      <c r="AB50" s="10">
        <f>STDEV(G50:G52)</f>
        <v>0.88346683886159949</v>
      </c>
    </row>
    <row r="51" spans="1:28" x14ac:dyDescent="0.2">
      <c r="B51" s="20"/>
      <c r="C51" s="10">
        <v>-1.7710599729070826</v>
      </c>
      <c r="D51" s="10">
        <v>1.3202925107072383</v>
      </c>
      <c r="E51" s="10">
        <v>-2.8102761953809381</v>
      </c>
      <c r="F51" s="10">
        <v>0.44385062447804768</v>
      </c>
      <c r="G51" s="10">
        <v>-1.8893250094692551</v>
      </c>
      <c r="H51" s="10">
        <v>0.81753114344903277</v>
      </c>
      <c r="I51" s="10">
        <f t="shared" ref="I51:I52" si="12">C51-E51</f>
        <v>1.0392162224738555</v>
      </c>
      <c r="J51" s="10"/>
      <c r="K51" s="11">
        <v>41.7</v>
      </c>
      <c r="L51" s="11">
        <v>2.0899999999999998E-2</v>
      </c>
      <c r="M51" s="11">
        <v>0</v>
      </c>
      <c r="N51" s="11">
        <v>55.72</v>
      </c>
      <c r="O51" s="11">
        <v>1.87</v>
      </c>
      <c r="P51" s="11">
        <v>6.8199999999999997E-2</v>
      </c>
      <c r="Q51" s="11">
        <v>7.6600000000000001E-2</v>
      </c>
      <c r="R51" s="11">
        <v>0.26150000000000001</v>
      </c>
      <c r="S51" s="11">
        <v>4.5499999999999999E-2</v>
      </c>
      <c r="T51" s="11">
        <f t="shared" si="10"/>
        <v>99.762700000000009</v>
      </c>
      <c r="U51" s="12">
        <f t="shared" si="11"/>
        <v>98.151942734415343</v>
      </c>
      <c r="V51" s="12"/>
      <c r="W51" s="17"/>
      <c r="X51" s="17"/>
      <c r="Y51" s="13"/>
      <c r="Z51" s="13"/>
      <c r="AA51" s="9"/>
      <c r="AB51" s="9"/>
    </row>
    <row r="52" spans="1:28" x14ac:dyDescent="0.2">
      <c r="B52" s="20"/>
      <c r="C52" s="10">
        <v>-2.9414247133530265</v>
      </c>
      <c r="D52" s="10">
        <v>1.7556215008662566</v>
      </c>
      <c r="E52" s="10">
        <v>-3.7</v>
      </c>
      <c r="F52" s="10">
        <v>0.70045329218792129</v>
      </c>
      <c r="G52" s="10">
        <v>-1.1446834204731133</v>
      </c>
      <c r="H52" s="10">
        <v>1.1506796026438761</v>
      </c>
      <c r="I52" s="10">
        <f t="shared" si="12"/>
        <v>0.75857528664697371</v>
      </c>
      <c r="J52" s="10"/>
      <c r="K52" s="11">
        <v>41.66</v>
      </c>
      <c r="L52" s="11">
        <v>0.16</v>
      </c>
      <c r="M52" s="11">
        <v>1.0500000000000001E-2</v>
      </c>
      <c r="N52" s="11">
        <v>55.7</v>
      </c>
      <c r="O52" s="11">
        <v>0.95</v>
      </c>
      <c r="P52" s="11">
        <v>0.36649999999999999</v>
      </c>
      <c r="Q52" s="11">
        <v>0.14199999999999999</v>
      </c>
      <c r="R52" s="11">
        <v>0.28999999999999998</v>
      </c>
      <c r="S52" s="11">
        <v>0.08</v>
      </c>
      <c r="T52" s="11">
        <f t="shared" si="10"/>
        <v>99.358999999999995</v>
      </c>
      <c r="U52" s="12">
        <f t="shared" si="11"/>
        <v>99.052195985015615</v>
      </c>
      <c r="V52" s="12"/>
      <c r="W52" s="17"/>
      <c r="X52" s="17"/>
      <c r="Y52" s="13"/>
      <c r="Z52" s="13"/>
      <c r="AA52" s="9"/>
      <c r="AB52" s="9"/>
    </row>
    <row r="53" spans="1:28" x14ac:dyDescent="0.2">
      <c r="B53" s="21" t="s">
        <v>35</v>
      </c>
      <c r="C53" s="5">
        <v>3.0341184216699255</v>
      </c>
      <c r="D53" s="5">
        <v>1.1034144561598545</v>
      </c>
      <c r="E53" s="5">
        <v>1.1001018760466188</v>
      </c>
      <c r="F53" s="5">
        <v>0.35059230553455512</v>
      </c>
      <c r="G53" s="5">
        <v>-0.47763970322174254</v>
      </c>
      <c r="H53" s="5">
        <v>0.6724085877215934</v>
      </c>
      <c r="I53" s="5">
        <f t="shared" ref="I53:I57" si="13">C53-E53</f>
        <v>1.9340165456233067</v>
      </c>
      <c r="J53" s="5"/>
      <c r="K53" s="6">
        <v>41.79</v>
      </c>
      <c r="L53" s="6">
        <v>2.4299999999999999E-2</v>
      </c>
      <c r="M53" s="6">
        <v>2.35E-2</v>
      </c>
      <c r="N53" s="6">
        <v>55.65</v>
      </c>
      <c r="O53" s="6">
        <v>2.4</v>
      </c>
      <c r="P53" s="6">
        <v>0.29459999999999997</v>
      </c>
      <c r="Q53" s="6">
        <v>9.8400000000000001E-2</v>
      </c>
      <c r="R53" s="6">
        <v>0.21199999999999999</v>
      </c>
      <c r="S53" s="6">
        <v>4.1300000000000003E-2</v>
      </c>
      <c r="T53" s="6">
        <f t="shared" si="10"/>
        <v>100.53410000000001</v>
      </c>
      <c r="U53" s="7">
        <f t="shared" si="11"/>
        <v>97.637622517014762</v>
      </c>
      <c r="V53" s="7"/>
      <c r="W53" s="18">
        <v>0.04</v>
      </c>
      <c r="X53" s="18">
        <f>W53*0.2</f>
        <v>8.0000000000000002E-3</v>
      </c>
      <c r="Y53" s="5">
        <f>AVERAGE(U53:U57)</f>
        <v>97.763344171134733</v>
      </c>
      <c r="Z53" s="5">
        <f>STDEV(U53:U57)</f>
        <v>0.56456463527913991</v>
      </c>
      <c r="AA53" s="5">
        <f>AVERAGE(G53:G57)</f>
        <v>-1.0217523383414933</v>
      </c>
      <c r="AB53" s="5">
        <f>STDEV(G53:G57)</f>
        <v>0.50439776361064026</v>
      </c>
    </row>
    <row r="54" spans="1:28" x14ac:dyDescent="0.2">
      <c r="C54" s="5">
        <v>5.3873636191914773</v>
      </c>
      <c r="D54" s="5">
        <v>1.1917548047866904</v>
      </c>
      <c r="E54" s="5">
        <v>1.1640490173087858</v>
      </c>
      <c r="F54" s="5">
        <v>0.45130544306168408</v>
      </c>
      <c r="G54" s="5">
        <v>-1.6373800646707823</v>
      </c>
      <c r="H54" s="5">
        <v>0.7666291044049135</v>
      </c>
      <c r="I54" s="5">
        <f t="shared" si="13"/>
        <v>4.2233146018826915</v>
      </c>
      <c r="J54" s="5"/>
      <c r="K54" s="6">
        <v>40.89</v>
      </c>
      <c r="L54" s="6">
        <v>1.47E-2</v>
      </c>
      <c r="M54" s="6">
        <v>2.07E-2</v>
      </c>
      <c r="N54" s="6">
        <v>55.34</v>
      </c>
      <c r="O54" s="6">
        <v>2.91</v>
      </c>
      <c r="P54" s="6">
        <v>7.6200000000000004E-2</v>
      </c>
      <c r="Q54" s="6">
        <v>5.2499999999999998E-2</v>
      </c>
      <c r="R54" s="6">
        <v>0.21970000000000001</v>
      </c>
      <c r="S54" s="6">
        <v>3.78E-2</v>
      </c>
      <c r="T54" s="6">
        <f t="shared" si="10"/>
        <v>99.561599999999999</v>
      </c>
      <c r="U54" s="7">
        <f t="shared" si="11"/>
        <v>97.134416963596095</v>
      </c>
      <c r="V54" s="7"/>
      <c r="W54" s="18"/>
      <c r="X54" s="18"/>
    </row>
    <row r="55" spans="1:28" x14ac:dyDescent="0.2">
      <c r="C55" s="5">
        <v>4.3217820722981326</v>
      </c>
      <c r="D55" s="5">
        <v>1.1517183772911739</v>
      </c>
      <c r="E55" s="5">
        <v>0.91060485321454721</v>
      </c>
      <c r="F55" s="5">
        <v>0.35572355240359571</v>
      </c>
      <c r="G55" s="5">
        <v>-1.3367218243804819</v>
      </c>
      <c r="H55" s="5">
        <v>0.69657213365324044</v>
      </c>
      <c r="I55" s="5">
        <f t="shared" si="13"/>
        <v>3.4111772190835854</v>
      </c>
      <c r="J55" s="5"/>
      <c r="K55" s="6">
        <v>41.69</v>
      </c>
      <c r="L55" s="6">
        <v>3.9899999999999998E-2</v>
      </c>
      <c r="M55" s="6">
        <v>1.26E-2</v>
      </c>
      <c r="N55" s="6">
        <v>55.18</v>
      </c>
      <c r="O55" s="6">
        <v>2.11</v>
      </c>
      <c r="P55" s="6">
        <v>0.28870000000000001</v>
      </c>
      <c r="Q55" s="6">
        <v>5.6500000000000002E-2</v>
      </c>
      <c r="R55" s="6">
        <v>0.18360000000000001</v>
      </c>
      <c r="S55" s="6">
        <v>3.3300000000000003E-2</v>
      </c>
      <c r="T55" s="6">
        <f t="shared" si="10"/>
        <v>99.5946</v>
      </c>
      <c r="U55" s="7">
        <f t="shared" si="11"/>
        <v>97.899762431492178</v>
      </c>
      <c r="V55" s="7"/>
      <c r="W55" s="18"/>
      <c r="X55" s="18"/>
    </row>
    <row r="56" spans="1:28" x14ac:dyDescent="0.2">
      <c r="C56" s="5">
        <v>3.6381192738919341</v>
      </c>
      <c r="D56" s="5">
        <v>1.2209056557731495</v>
      </c>
      <c r="E56" s="5">
        <v>1.3537611225230135</v>
      </c>
      <c r="F56" s="5">
        <v>0.44133636124716519</v>
      </c>
      <c r="G56" s="5">
        <v>-0.53806089990079231</v>
      </c>
      <c r="H56" s="5">
        <v>0.77320042387966992</v>
      </c>
      <c r="I56" s="5">
        <f t="shared" si="13"/>
        <v>2.2843581513689206</v>
      </c>
      <c r="J56" s="5"/>
      <c r="K56" s="6">
        <v>41.72</v>
      </c>
      <c r="L56" s="6">
        <v>2.3099999999999999E-2</v>
      </c>
      <c r="M56" s="6">
        <v>0</v>
      </c>
      <c r="N56" s="6">
        <v>55.81</v>
      </c>
      <c r="O56" s="6">
        <v>2.5499999999999998</v>
      </c>
      <c r="P56" s="6">
        <v>0.12959999999999999</v>
      </c>
      <c r="Q56" s="6">
        <v>5.0999999999999997E-2</v>
      </c>
      <c r="R56" s="6">
        <v>0.20880000000000001</v>
      </c>
      <c r="S56" s="6">
        <v>4.1799999999999997E-2</v>
      </c>
      <c r="T56" s="6">
        <f t="shared" si="10"/>
        <v>100.53429999999999</v>
      </c>
      <c r="U56" s="7">
        <f t="shared" si="11"/>
        <v>97.500680203630708</v>
      </c>
      <c r="V56" s="7"/>
      <c r="W56" s="18"/>
      <c r="X56" s="18"/>
    </row>
    <row r="57" spans="1:28" x14ac:dyDescent="0.2">
      <c r="C57" s="5">
        <v>4.9130840868354211</v>
      </c>
      <c r="D57" s="5">
        <v>1.1321069038681815</v>
      </c>
      <c r="E57" s="5">
        <v>1.4358445256207526</v>
      </c>
      <c r="F57" s="5">
        <v>0.34129909624793481</v>
      </c>
      <c r="G57" s="5">
        <v>-1.1189591995336663</v>
      </c>
      <c r="H57" s="5">
        <v>0.68047598840707924</v>
      </c>
      <c r="I57" s="5">
        <f t="shared" si="13"/>
        <v>3.4772395612146685</v>
      </c>
      <c r="J57" s="5"/>
      <c r="K57" s="6">
        <v>41.19</v>
      </c>
      <c r="L57" s="6">
        <v>1.8499999999999999E-2</v>
      </c>
      <c r="M57" s="6">
        <v>0</v>
      </c>
      <c r="N57" s="6">
        <v>56.74</v>
      </c>
      <c r="O57" s="6">
        <v>1.39</v>
      </c>
      <c r="P57" s="6">
        <v>0.43130000000000002</v>
      </c>
      <c r="Q57" s="6">
        <v>9.6799999999999997E-2</v>
      </c>
      <c r="R57" s="6">
        <v>0.187</v>
      </c>
      <c r="S57" s="6">
        <v>4.3400000000000001E-2</v>
      </c>
      <c r="T57" s="6">
        <f t="shared" si="10"/>
        <v>100.09699999999999</v>
      </c>
      <c r="U57" s="7">
        <f t="shared" si="11"/>
        <v>98.644238739939965</v>
      </c>
      <c r="V57" s="7"/>
      <c r="W57" s="18"/>
      <c r="X57" s="18"/>
    </row>
    <row r="58" spans="1:28" x14ac:dyDescent="0.2">
      <c r="A58" s="23" t="s">
        <v>50</v>
      </c>
      <c r="B58" s="20" t="s">
        <v>36</v>
      </c>
      <c r="C58" s="10">
        <v>3.2546529319480548</v>
      </c>
      <c r="D58" s="10">
        <v>0.43522941043049013</v>
      </c>
      <c r="E58" s="10">
        <v>1.5062320129430227</v>
      </c>
      <c r="F58" s="10">
        <v>0.42446156525236423</v>
      </c>
      <c r="G58" s="10">
        <v>-0.18618751166996583</v>
      </c>
      <c r="H58" s="10">
        <v>0.48102811035568388</v>
      </c>
      <c r="I58" s="10">
        <f>C58-E58</f>
        <v>1.7484209190050322</v>
      </c>
      <c r="J58" s="10"/>
      <c r="K58" s="11">
        <v>41.32</v>
      </c>
      <c r="L58" s="11">
        <v>0.09</v>
      </c>
      <c r="M58" s="11">
        <v>0</v>
      </c>
      <c r="N58" s="11">
        <v>54.52</v>
      </c>
      <c r="O58" s="11">
        <v>2.62</v>
      </c>
      <c r="P58" s="11">
        <v>0.23069999999999999</v>
      </c>
      <c r="Q58" s="11">
        <v>0.1105</v>
      </c>
      <c r="R58" s="11">
        <v>0.5272</v>
      </c>
      <c r="S58" s="11">
        <v>6.6600000000000006E-2</v>
      </c>
      <c r="T58" s="11">
        <f t="shared" si="10"/>
        <v>99.484999999999999</v>
      </c>
      <c r="U58" s="12">
        <f t="shared" si="11"/>
        <v>97.374707864342355</v>
      </c>
      <c r="V58" s="12"/>
      <c r="W58" s="17">
        <v>0.182</v>
      </c>
      <c r="X58" s="17">
        <f>W58*0.2</f>
        <v>3.6400000000000002E-2</v>
      </c>
      <c r="Y58" s="10">
        <f>AVERAGE(U58:U73)</f>
        <v>97.532409266848077</v>
      </c>
      <c r="Z58" s="10">
        <f>STDEV(U58:U73)</f>
        <v>0.26006587074124732</v>
      </c>
      <c r="AA58" s="10">
        <f>AVERAGE(G58:G73)</f>
        <v>9.5060777934112425E-2</v>
      </c>
      <c r="AB58" s="10">
        <f>STDEV(G58:G73)</f>
        <v>0.34528634680989428</v>
      </c>
    </row>
    <row r="59" spans="1:28" x14ac:dyDescent="0.2">
      <c r="B59" s="20"/>
      <c r="C59" s="10">
        <v>2.4245973345697962</v>
      </c>
      <c r="D59" s="10">
        <v>0.43442015168865944</v>
      </c>
      <c r="E59" s="10">
        <v>0.93619803914646693</v>
      </c>
      <c r="F59" s="10">
        <v>0.42363173732147702</v>
      </c>
      <c r="G59" s="10">
        <v>-0.32459257482982717</v>
      </c>
      <c r="H59" s="10">
        <v>0.48009787713075092</v>
      </c>
      <c r="I59" s="10">
        <f t="shared" ref="I59:I92" si="14">C59-E59</f>
        <v>1.4883992954233292</v>
      </c>
      <c r="J59" s="10"/>
      <c r="K59" s="11">
        <v>40.950000000000003</v>
      </c>
      <c r="L59" s="11">
        <v>0.14799999999999999</v>
      </c>
      <c r="M59" s="11">
        <v>0</v>
      </c>
      <c r="N59" s="11">
        <v>55.34</v>
      </c>
      <c r="O59" s="11">
        <v>1.94</v>
      </c>
      <c r="P59" s="11">
        <v>0.24979999999999999</v>
      </c>
      <c r="Q59" s="11">
        <v>5.96E-2</v>
      </c>
      <c r="R59" s="11">
        <v>0.34889999999999999</v>
      </c>
      <c r="S59" s="11">
        <v>9.8500000000000004E-2</v>
      </c>
      <c r="T59" s="11">
        <f t="shared" si="10"/>
        <v>99.134800000000013</v>
      </c>
      <c r="U59" s="12">
        <f t="shared" si="11"/>
        <v>98.071187400175859</v>
      </c>
      <c r="V59" s="12"/>
      <c r="W59" s="17"/>
      <c r="X59" s="17"/>
      <c r="Y59" s="13"/>
      <c r="Z59" s="13"/>
      <c r="AA59" s="9"/>
      <c r="AB59" s="9"/>
    </row>
    <row r="60" spans="1:28" x14ac:dyDescent="0.2">
      <c r="B60" s="20"/>
      <c r="C60" s="10">
        <v>4.1408275060009778</v>
      </c>
      <c r="D60" s="10">
        <v>0.4495290901074826</v>
      </c>
      <c r="E60" s="10">
        <v>2.7235928798788183</v>
      </c>
      <c r="F60" s="10">
        <v>0.43911203983229186</v>
      </c>
      <c r="G60" s="10">
        <v>0.57036257675830981</v>
      </c>
      <c r="H60" s="10">
        <v>0.49745436258725279</v>
      </c>
      <c r="I60" s="10">
        <f t="shared" si="14"/>
        <v>1.4172346261221596</v>
      </c>
      <c r="J60" s="10"/>
      <c r="K60" s="11">
        <v>40.950000000000003</v>
      </c>
      <c r="L60" s="11">
        <v>0.17150000000000001</v>
      </c>
      <c r="M60" s="11">
        <v>1.0500000000000001E-2</v>
      </c>
      <c r="N60" s="11">
        <v>55.84</v>
      </c>
      <c r="O60" s="11">
        <v>2.1800000000000002</v>
      </c>
      <c r="P60" s="11">
        <v>0.31740000000000002</v>
      </c>
      <c r="Q60" s="11">
        <v>5.3999999999999999E-2</v>
      </c>
      <c r="R60" s="11">
        <v>0.38</v>
      </c>
      <c r="S60" s="11">
        <v>8.4199999999999997E-2</v>
      </c>
      <c r="T60" s="11">
        <f t="shared" si="10"/>
        <v>99.987600000000015</v>
      </c>
      <c r="U60" s="12">
        <f t="shared" si="11"/>
        <v>97.856677245092754</v>
      </c>
      <c r="V60" s="12"/>
      <c r="W60" s="17"/>
      <c r="X60" s="17"/>
      <c r="Y60" s="13"/>
      <c r="Z60" s="13"/>
      <c r="AA60" s="9"/>
      <c r="AB60" s="9"/>
    </row>
    <row r="61" spans="1:28" x14ac:dyDescent="0.2">
      <c r="B61" s="20"/>
      <c r="C61" s="10">
        <v>3.3162461792770621</v>
      </c>
      <c r="D61" s="10">
        <v>0.45867677668696255</v>
      </c>
      <c r="E61" s="10">
        <v>1.7097897966945315</v>
      </c>
      <c r="F61" s="10">
        <v>0.44847225794329437</v>
      </c>
      <c r="G61" s="10">
        <v>-1.4658216529540802E-2</v>
      </c>
      <c r="H61" s="10">
        <v>0.50795206858164266</v>
      </c>
      <c r="I61" s="10">
        <f t="shared" si="14"/>
        <v>1.6064563825825307</v>
      </c>
      <c r="J61" s="10"/>
      <c r="K61" s="11">
        <v>41.57</v>
      </c>
      <c r="L61" s="11">
        <v>4.4200000000000003E-2</v>
      </c>
      <c r="M61" s="11">
        <v>1.7100000000000001E-2</v>
      </c>
      <c r="N61" s="11">
        <v>54.54</v>
      </c>
      <c r="O61" s="11">
        <v>2.81</v>
      </c>
      <c r="P61" s="11">
        <v>0.23130000000000001</v>
      </c>
      <c r="Q61" s="11">
        <v>5.1999999999999998E-2</v>
      </c>
      <c r="R61" s="11">
        <v>0.29580000000000001</v>
      </c>
      <c r="S61" s="11">
        <v>4.2799999999999998E-2</v>
      </c>
      <c r="T61" s="11">
        <f t="shared" si="10"/>
        <v>99.603200000000015</v>
      </c>
      <c r="U61" s="12">
        <f t="shared" si="11"/>
        <v>97.19067609157122</v>
      </c>
      <c r="V61" s="12"/>
      <c r="W61" s="17"/>
      <c r="X61" s="17"/>
      <c r="Y61" s="13"/>
      <c r="Z61" s="13"/>
      <c r="AA61" s="9"/>
      <c r="AB61" s="9"/>
    </row>
    <row r="62" spans="1:28" x14ac:dyDescent="0.2">
      <c r="B62" s="20"/>
      <c r="C62" s="10">
        <v>2.6994125355898664</v>
      </c>
      <c r="D62" s="10">
        <v>0.44617165570000628</v>
      </c>
      <c r="E62" s="10">
        <v>2.1400898473176388</v>
      </c>
      <c r="F62" s="10">
        <v>0.43567433596999949</v>
      </c>
      <c r="G62" s="10">
        <v>0.73639532881090819</v>
      </c>
      <c r="H62" s="10">
        <v>0.4935994572484485</v>
      </c>
      <c r="I62" s="10">
        <f t="shared" si="14"/>
        <v>0.55932268827222753</v>
      </c>
      <c r="J62" s="10"/>
      <c r="K62" s="11">
        <v>41.51</v>
      </c>
      <c r="L62" s="11">
        <v>5.6899999999999999E-2</v>
      </c>
      <c r="M62" s="11">
        <v>0</v>
      </c>
      <c r="N62" s="11">
        <v>54.18</v>
      </c>
      <c r="O62" s="11">
        <v>2.77</v>
      </c>
      <c r="P62" s="11">
        <v>0.18029999999999999</v>
      </c>
      <c r="Q62" s="11">
        <v>3.1899999999999998E-2</v>
      </c>
      <c r="R62" s="11">
        <v>0.37340000000000001</v>
      </c>
      <c r="S62" s="11">
        <v>4.65E-2</v>
      </c>
      <c r="T62" s="11">
        <f t="shared" si="10"/>
        <v>99.148999999999987</v>
      </c>
      <c r="U62" s="12">
        <f t="shared" si="11"/>
        <v>97.211663592660216</v>
      </c>
      <c r="V62" s="12"/>
      <c r="W62" s="17"/>
      <c r="X62" s="17"/>
      <c r="Y62" s="13"/>
      <c r="Z62" s="13"/>
      <c r="AA62" s="9"/>
      <c r="AB62" s="9"/>
    </row>
    <row r="63" spans="1:28" x14ac:dyDescent="0.2">
      <c r="B63" s="20"/>
      <c r="C63" s="10">
        <v>5.0039453899790844</v>
      </c>
      <c r="D63" s="10">
        <v>0.44916297410152661</v>
      </c>
      <c r="E63" s="10">
        <v>2.924984850085361</v>
      </c>
      <c r="F63" s="10">
        <v>0.43873723112649526</v>
      </c>
      <c r="G63" s="10">
        <v>0.32293324729623718</v>
      </c>
      <c r="H63" s="10">
        <v>0.49703405195164646</v>
      </c>
      <c r="I63" s="10">
        <f t="shared" si="14"/>
        <v>2.0789605398937234</v>
      </c>
      <c r="J63" s="10"/>
      <c r="K63" s="11">
        <v>41.19</v>
      </c>
      <c r="L63" s="11">
        <v>0.14080000000000001</v>
      </c>
      <c r="M63" s="11">
        <v>2.76E-2</v>
      </c>
      <c r="N63" s="11">
        <v>54.6</v>
      </c>
      <c r="O63" s="11">
        <v>2.56</v>
      </c>
      <c r="P63" s="11">
        <v>0.28949999999999998</v>
      </c>
      <c r="Q63" s="11">
        <v>8.43E-2</v>
      </c>
      <c r="R63" s="11">
        <v>0.23710000000000001</v>
      </c>
      <c r="S63" s="11">
        <v>0.1021</v>
      </c>
      <c r="T63" s="11">
        <f t="shared" si="10"/>
        <v>99.231399999999994</v>
      </c>
      <c r="U63" s="12">
        <f t="shared" si="11"/>
        <v>97.436950282395031</v>
      </c>
      <c r="V63" s="12"/>
      <c r="W63" s="17"/>
      <c r="X63" s="17"/>
      <c r="Y63" s="13"/>
      <c r="Z63" s="13"/>
      <c r="AA63" s="9"/>
      <c r="AB63" s="9"/>
    </row>
    <row r="64" spans="1:28" x14ac:dyDescent="0.2">
      <c r="B64" s="20"/>
      <c r="C64" s="10">
        <v>4.2976583815022815</v>
      </c>
      <c r="D64" s="10">
        <v>0.41665515719768148</v>
      </c>
      <c r="E64" s="10">
        <v>2.3597506744744545</v>
      </c>
      <c r="F64" s="10">
        <v>0.40539425340307883</v>
      </c>
      <c r="G64" s="10">
        <v>0.12496831609326797</v>
      </c>
      <c r="H64" s="10">
        <v>0.45965895151241437</v>
      </c>
      <c r="I64" s="10">
        <f t="shared" si="14"/>
        <v>1.937907707027827</v>
      </c>
      <c r="J64" s="10"/>
      <c r="K64" s="11">
        <v>41.17</v>
      </c>
      <c r="L64" s="11">
        <v>5.0599999999999999E-2</v>
      </c>
      <c r="M64" s="11">
        <v>1E-4</v>
      </c>
      <c r="N64" s="11">
        <v>54.54</v>
      </c>
      <c r="O64" s="11">
        <v>2.79</v>
      </c>
      <c r="P64" s="11">
        <v>0.3004</v>
      </c>
      <c r="Q64" s="11">
        <v>5.4699999999999999E-2</v>
      </c>
      <c r="R64" s="11">
        <v>0.31900000000000001</v>
      </c>
      <c r="S64" s="11">
        <v>5.4100000000000002E-2</v>
      </c>
      <c r="T64" s="11">
        <f t="shared" si="10"/>
        <v>99.278900000000021</v>
      </c>
      <c r="U64" s="12">
        <f t="shared" si="11"/>
        <v>97.210113436469314</v>
      </c>
      <c r="V64" s="12"/>
      <c r="W64" s="17"/>
      <c r="X64" s="17"/>
      <c r="Y64" s="13"/>
      <c r="Z64" s="13"/>
      <c r="AA64" s="9"/>
      <c r="AB64" s="9"/>
    </row>
    <row r="65" spans="2:28" x14ac:dyDescent="0.2">
      <c r="B65" s="20"/>
      <c r="C65" s="10">
        <v>3.5036627704782743</v>
      </c>
      <c r="D65" s="10">
        <v>0.4047638823824421</v>
      </c>
      <c r="E65" s="10">
        <v>1.8742461447321861</v>
      </c>
      <c r="F65" s="10">
        <v>0.74461247555276067</v>
      </c>
      <c r="G65" s="10">
        <v>5.234150408348337E-2</v>
      </c>
      <c r="H65" s="10">
        <v>0.77378834211879677</v>
      </c>
      <c r="I65" s="10">
        <f t="shared" si="14"/>
        <v>1.6294166257460883</v>
      </c>
      <c r="J65" s="10"/>
      <c r="K65" s="11">
        <v>41.07</v>
      </c>
      <c r="L65" s="11">
        <v>4.8899999999999999E-2</v>
      </c>
      <c r="M65" s="11">
        <v>6.7999999999999996E-3</v>
      </c>
      <c r="N65" s="11">
        <v>55.22</v>
      </c>
      <c r="O65" s="11">
        <v>2.7</v>
      </c>
      <c r="P65" s="11">
        <v>0.3236</v>
      </c>
      <c r="Q65" s="11">
        <v>4.0500000000000001E-2</v>
      </c>
      <c r="R65" s="11">
        <v>0.33229999999999998</v>
      </c>
      <c r="S65" s="11">
        <v>5.16E-2</v>
      </c>
      <c r="T65" s="11">
        <f t="shared" si="10"/>
        <v>99.793699999999987</v>
      </c>
      <c r="U65" s="12">
        <f t="shared" si="11"/>
        <v>97.330066720734067</v>
      </c>
      <c r="V65" s="12"/>
      <c r="W65" s="17"/>
      <c r="X65" s="17"/>
      <c r="Y65" s="13"/>
      <c r="Z65" s="13"/>
      <c r="AA65" s="9"/>
      <c r="AB65" s="9"/>
    </row>
    <row r="66" spans="2:28" x14ac:dyDescent="0.2">
      <c r="B66" s="20"/>
      <c r="C66" s="10">
        <v>3.2339221768517747</v>
      </c>
      <c r="D66" s="10">
        <v>0.38484290285279849</v>
      </c>
      <c r="E66" s="10">
        <v>1.341186347321401</v>
      </c>
      <c r="F66" s="10">
        <v>0.72571830858985031</v>
      </c>
      <c r="G66" s="10">
        <v>-0.34045318464152197</v>
      </c>
      <c r="H66" s="10">
        <v>0.75280435786001476</v>
      </c>
      <c r="I66" s="10">
        <f t="shared" si="14"/>
        <v>1.8927358295303738</v>
      </c>
      <c r="J66" s="10"/>
      <c r="K66" s="11">
        <v>41.28</v>
      </c>
      <c r="L66" s="11">
        <v>0.09</v>
      </c>
      <c r="M66" s="11">
        <v>0</v>
      </c>
      <c r="N66" s="11">
        <v>55.02</v>
      </c>
      <c r="O66" s="11">
        <v>2.44</v>
      </c>
      <c r="P66" s="11">
        <v>0.27</v>
      </c>
      <c r="Q66" s="11">
        <v>0.06</v>
      </c>
      <c r="R66" s="11">
        <v>0.41</v>
      </c>
      <c r="S66" s="11">
        <v>0.06</v>
      </c>
      <c r="T66" s="11">
        <f t="shared" ref="T66:T73" si="15">SUM(K66:S66)</f>
        <v>99.63000000000001</v>
      </c>
      <c r="U66" s="12">
        <f t="shared" ref="U66:U73" si="16">100*N66/40.31/(N66/40.31+O66/71.85)</f>
        <v>97.572372049624335</v>
      </c>
      <c r="V66" s="12"/>
      <c r="W66" s="17"/>
      <c r="X66" s="17"/>
      <c r="Y66" s="13"/>
      <c r="Z66" s="13"/>
      <c r="AA66" s="9"/>
      <c r="AB66" s="9"/>
    </row>
    <row r="67" spans="2:28" x14ac:dyDescent="0.2">
      <c r="B67" s="20"/>
      <c r="C67" s="10">
        <v>5.9294225141217387</v>
      </c>
      <c r="D67" s="10">
        <v>0.41463499801611331</v>
      </c>
      <c r="E67" s="10">
        <v>3.8405299595976699</v>
      </c>
      <c r="F67" s="10">
        <v>0.7236454942237408</v>
      </c>
      <c r="G67" s="10">
        <v>0.75723025225436569</v>
      </c>
      <c r="H67" s="10">
        <v>0.75508314721592484</v>
      </c>
      <c r="I67" s="10">
        <f t="shared" si="14"/>
        <v>2.0888925545240689</v>
      </c>
      <c r="J67" s="10"/>
      <c r="K67" s="11">
        <v>41.6</v>
      </c>
      <c r="L67" s="11">
        <v>0.11</v>
      </c>
      <c r="M67" s="11">
        <v>0.02</v>
      </c>
      <c r="N67" s="11">
        <v>54.87</v>
      </c>
      <c r="O67" s="11">
        <v>2.19</v>
      </c>
      <c r="P67" s="11">
        <v>0.19</v>
      </c>
      <c r="Q67" s="11">
        <v>0.04</v>
      </c>
      <c r="R67" s="11">
        <v>0.28999999999999998</v>
      </c>
      <c r="S67" s="11">
        <v>7.0000000000000007E-2</v>
      </c>
      <c r="T67" s="11">
        <f t="shared" si="15"/>
        <v>99.38</v>
      </c>
      <c r="U67" s="12">
        <f t="shared" si="16"/>
        <v>97.809830697902626</v>
      </c>
      <c r="V67" s="12"/>
      <c r="W67" s="17"/>
      <c r="X67" s="17"/>
      <c r="Y67" s="13"/>
      <c r="Z67" s="13"/>
      <c r="AA67" s="9"/>
      <c r="AB67" s="9"/>
    </row>
    <row r="68" spans="2:28" x14ac:dyDescent="0.2">
      <c r="B68" s="20"/>
      <c r="C68" s="10">
        <v>4.925568083096195</v>
      </c>
      <c r="D68" s="10">
        <v>0.38000087277554162</v>
      </c>
      <c r="E68" s="10">
        <v>2.6195980833836163</v>
      </c>
      <c r="F68" s="10">
        <v>0.65522695650701113</v>
      </c>
      <c r="G68" s="10">
        <v>5.8302680173594634E-2</v>
      </c>
      <c r="H68" s="10">
        <v>0.6843743886883199</v>
      </c>
      <c r="I68" s="10">
        <f t="shared" si="14"/>
        <v>2.3059699997125787</v>
      </c>
      <c r="J68" s="10"/>
      <c r="K68" s="11">
        <v>40.99</v>
      </c>
      <c r="L68" s="11">
        <v>0.08</v>
      </c>
      <c r="M68" s="11">
        <v>0.01</v>
      </c>
      <c r="N68" s="11">
        <v>55.14</v>
      </c>
      <c r="O68" s="11">
        <v>2.35</v>
      </c>
      <c r="P68" s="11">
        <v>0.31</v>
      </c>
      <c r="Q68" s="11">
        <v>0.05</v>
      </c>
      <c r="R68" s="11">
        <v>0.39</v>
      </c>
      <c r="S68" s="11">
        <v>0.12</v>
      </c>
      <c r="T68" s="11">
        <f t="shared" si="15"/>
        <v>99.44</v>
      </c>
      <c r="U68" s="12">
        <f t="shared" si="16"/>
        <v>97.664794174835052</v>
      </c>
      <c r="V68" s="12"/>
      <c r="W68" s="17"/>
      <c r="X68" s="17"/>
      <c r="Y68" s="13"/>
      <c r="Z68" s="13"/>
      <c r="AA68" s="9"/>
      <c r="AB68" s="9"/>
    </row>
    <row r="69" spans="2:28" x14ac:dyDescent="0.2">
      <c r="B69" s="20"/>
      <c r="C69" s="10">
        <v>3.2101471034415883</v>
      </c>
      <c r="D69" s="10">
        <v>0.44393466070914372</v>
      </c>
      <c r="E69" s="10">
        <v>1.60925360947063</v>
      </c>
      <c r="F69" s="10">
        <v>0.66983829010405771</v>
      </c>
      <c r="G69" s="10">
        <v>-6.002288431899605E-2</v>
      </c>
      <c r="H69" s="10">
        <v>0.70850068559390533</v>
      </c>
      <c r="I69" s="10">
        <f t="shared" si="14"/>
        <v>1.6008934939709583</v>
      </c>
      <c r="J69" s="10"/>
      <c r="K69" s="11">
        <v>41.31</v>
      </c>
      <c r="L69" s="11">
        <v>0.14000000000000001</v>
      </c>
      <c r="M69" s="11">
        <v>0</v>
      </c>
      <c r="N69" s="11">
        <v>55.22</v>
      </c>
      <c r="O69" s="11">
        <v>2.4900000000000002</v>
      </c>
      <c r="P69" s="11">
        <v>0.22</v>
      </c>
      <c r="Q69" s="11">
        <v>0.09</v>
      </c>
      <c r="R69" s="11">
        <v>0.52</v>
      </c>
      <c r="S69" s="11">
        <v>0.08</v>
      </c>
      <c r="T69" s="11">
        <f t="shared" si="15"/>
        <v>100.07</v>
      </c>
      <c r="U69" s="12">
        <f t="shared" si="16"/>
        <v>97.532604367790213</v>
      </c>
      <c r="V69" s="12"/>
      <c r="W69" s="17"/>
      <c r="X69" s="17"/>
      <c r="Y69" s="13"/>
      <c r="Z69" s="13"/>
      <c r="AA69" s="9"/>
      <c r="AB69" s="9"/>
    </row>
    <row r="70" spans="2:28" x14ac:dyDescent="0.2">
      <c r="B70" s="20"/>
      <c r="C70" s="10">
        <v>3.7351676542279089</v>
      </c>
      <c r="D70" s="10">
        <v>0.35245710400677732</v>
      </c>
      <c r="E70" s="10">
        <v>1.7670828524491902</v>
      </c>
      <c r="F70" s="10">
        <v>0.77704252824788345</v>
      </c>
      <c r="G70" s="10">
        <v>-0.17520432774932249</v>
      </c>
      <c r="H70" s="10">
        <v>0.79836445553045299</v>
      </c>
      <c r="I70" s="10">
        <f t="shared" si="14"/>
        <v>1.9680848017787187</v>
      </c>
      <c r="J70" s="10"/>
      <c r="K70" s="11">
        <v>41.18</v>
      </c>
      <c r="L70" s="11">
        <v>0.03</v>
      </c>
      <c r="M70" s="11">
        <v>0</v>
      </c>
      <c r="N70" s="11">
        <v>54.97</v>
      </c>
      <c r="O70" s="11">
        <v>2.61</v>
      </c>
      <c r="P70" s="11">
        <v>0.28999999999999998</v>
      </c>
      <c r="Q70" s="11">
        <v>0.04</v>
      </c>
      <c r="R70" s="11">
        <v>0.61</v>
      </c>
      <c r="S70" s="11">
        <v>0.05</v>
      </c>
      <c r="T70" s="11">
        <f t="shared" si="15"/>
        <v>99.780000000000015</v>
      </c>
      <c r="U70" s="12">
        <f t="shared" si="16"/>
        <v>97.405321924839967</v>
      </c>
      <c r="V70" s="12"/>
      <c r="W70" s="17"/>
      <c r="X70" s="17"/>
      <c r="Y70" s="13"/>
      <c r="Z70" s="13"/>
      <c r="AA70" s="9"/>
      <c r="AB70" s="9"/>
    </row>
    <row r="71" spans="2:28" x14ac:dyDescent="0.2">
      <c r="B71" s="20"/>
      <c r="C71" s="10">
        <v>2.2943192223590616</v>
      </c>
      <c r="D71" s="10">
        <v>0.39439642831114158</v>
      </c>
      <c r="E71" s="10">
        <v>1.0122972165544639</v>
      </c>
      <c r="F71" s="10">
        <v>0.77690810004480704</v>
      </c>
      <c r="G71" s="10">
        <v>-0.18074877907224818</v>
      </c>
      <c r="H71" s="10">
        <v>0.8035213263204255</v>
      </c>
      <c r="I71" s="10">
        <f t="shared" si="14"/>
        <v>1.2820220058045977</v>
      </c>
      <c r="J71" s="10"/>
      <c r="K71" s="11">
        <v>41.36</v>
      </c>
      <c r="L71" s="11">
        <v>0.04</v>
      </c>
      <c r="M71" s="11">
        <v>0.06</v>
      </c>
      <c r="N71" s="11">
        <v>54.83</v>
      </c>
      <c r="O71" s="11">
        <v>2.1800000000000002</v>
      </c>
      <c r="P71" s="11">
        <v>0.25</v>
      </c>
      <c r="Q71" s="11">
        <v>0.12</v>
      </c>
      <c r="R71" s="11">
        <v>0.41</v>
      </c>
      <c r="S71" s="11">
        <v>7.0000000000000007E-2</v>
      </c>
      <c r="T71" s="11">
        <f t="shared" si="15"/>
        <v>99.32</v>
      </c>
      <c r="U71" s="12">
        <f t="shared" si="16"/>
        <v>97.818057470315992</v>
      </c>
      <c r="V71" s="12"/>
      <c r="W71" s="17"/>
      <c r="X71" s="17"/>
      <c r="Y71" s="13"/>
      <c r="Z71" s="13"/>
      <c r="AA71" s="9"/>
      <c r="AB71" s="9"/>
    </row>
    <row r="72" spans="2:28" x14ac:dyDescent="0.2">
      <c r="B72" s="20"/>
      <c r="C72" s="10">
        <v>2.4164079842462756</v>
      </c>
      <c r="D72" s="10">
        <v>0.3900029089712142</v>
      </c>
      <c r="E72" s="10">
        <v>1.4618368517658855</v>
      </c>
      <c r="F72" s="10">
        <v>0.74001387000900898</v>
      </c>
      <c r="G72" s="10">
        <v>0.20530469995782208</v>
      </c>
      <c r="H72" s="10">
        <v>0.76729979886934374</v>
      </c>
      <c r="I72" s="10">
        <f t="shared" si="14"/>
        <v>0.95457113248039005</v>
      </c>
      <c r="J72" s="10"/>
      <c r="K72" s="11">
        <v>40.93</v>
      </c>
      <c r="L72" s="11">
        <v>0.09</v>
      </c>
      <c r="M72" s="11">
        <v>0.04</v>
      </c>
      <c r="N72" s="11">
        <v>55.11</v>
      </c>
      <c r="O72" s="11">
        <v>2.62</v>
      </c>
      <c r="P72" s="11">
        <v>0.24</v>
      </c>
      <c r="Q72" s="11">
        <v>7.0000000000000007E-2</v>
      </c>
      <c r="R72" s="11">
        <v>0.39</v>
      </c>
      <c r="S72" s="11">
        <v>0.11</v>
      </c>
      <c r="T72" s="11">
        <f t="shared" si="15"/>
        <v>99.6</v>
      </c>
      <c r="U72" s="12">
        <f t="shared" si="16"/>
        <v>97.402083706361438</v>
      </c>
      <c r="V72" s="12"/>
      <c r="W72" s="17"/>
      <c r="X72" s="17"/>
      <c r="Y72" s="13"/>
      <c r="Z72" s="13"/>
      <c r="AA72" s="9"/>
      <c r="AB72" s="9"/>
    </row>
    <row r="73" spans="2:28" x14ac:dyDescent="0.2">
      <c r="B73" s="20"/>
      <c r="C73" s="10">
        <v>0.76638197632101079</v>
      </c>
      <c r="D73" s="10">
        <v>0.34753935989830376</v>
      </c>
      <c r="E73" s="10">
        <v>0.37351994801615807</v>
      </c>
      <c r="F73" s="10">
        <v>0.61930370688463299</v>
      </c>
      <c r="G73" s="10">
        <v>-2.4998679670767576E-2</v>
      </c>
      <c r="H73" s="10">
        <v>0.64513329522426599</v>
      </c>
      <c r="I73" s="10">
        <f t="shared" si="14"/>
        <v>0.39286202830485273</v>
      </c>
      <c r="J73" s="10"/>
      <c r="K73" s="9">
        <v>41.09</v>
      </c>
      <c r="L73" s="11">
        <v>0.1</v>
      </c>
      <c r="M73" s="11">
        <v>0</v>
      </c>
      <c r="N73" s="9">
        <v>55.27</v>
      </c>
      <c r="O73" s="9">
        <v>2.39</v>
      </c>
      <c r="P73" s="9">
        <v>0.28999999999999998</v>
      </c>
      <c r="Q73" s="9">
        <v>7.0000000000000007E-2</v>
      </c>
      <c r="R73" s="9">
        <v>0.51</v>
      </c>
      <c r="S73" s="11">
        <v>0.1</v>
      </c>
      <c r="T73" s="11">
        <f t="shared" si="15"/>
        <v>99.820000000000007</v>
      </c>
      <c r="U73" s="12">
        <f t="shared" si="16"/>
        <v>97.631441244458742</v>
      </c>
      <c r="V73" s="12"/>
      <c r="W73" s="17"/>
      <c r="X73" s="17"/>
      <c r="Y73" s="13"/>
      <c r="Z73" s="13"/>
      <c r="AA73" s="9"/>
      <c r="AB73" s="9"/>
    </row>
    <row r="74" spans="2:28" x14ac:dyDescent="0.2">
      <c r="B74" s="21" t="s">
        <v>51</v>
      </c>
      <c r="C74" s="5">
        <v>3.5882253785890219</v>
      </c>
      <c r="D74" s="5">
        <v>0.28742687650808757</v>
      </c>
      <c r="E74" s="5">
        <v>2.2139563510308835</v>
      </c>
      <c r="F74" s="5">
        <v>0.92426540985625494</v>
      </c>
      <c r="G74" s="5">
        <v>0.34807915416459201</v>
      </c>
      <c r="H74" s="5">
        <v>0.93627209189533644</v>
      </c>
      <c r="I74" s="5">
        <f t="shared" si="14"/>
        <v>1.3742690275581384</v>
      </c>
      <c r="J74" s="5"/>
      <c r="K74" s="6">
        <v>41.82</v>
      </c>
      <c r="L74" s="6">
        <v>0.33660000000000001</v>
      </c>
      <c r="M74" s="6">
        <v>8.0000000000000004E-4</v>
      </c>
      <c r="N74" s="6">
        <v>56.15</v>
      </c>
      <c r="O74" s="6">
        <v>0.67230000000000001</v>
      </c>
      <c r="P74" s="6">
        <v>0.14940000000000001</v>
      </c>
      <c r="Q74" s="6">
        <v>0.04</v>
      </c>
      <c r="R74" s="6">
        <v>0.5141</v>
      </c>
      <c r="S74" s="6">
        <v>5.74E-2</v>
      </c>
      <c r="T74" s="6">
        <f t="shared" ref="T74:T92" si="17">SUM(K74:S74)</f>
        <v>99.740600000000015</v>
      </c>
      <c r="U74" s="7">
        <f t="shared" ref="U74:U92" si="18">100*N74/40.31/(N74/40.31+O74/71.85)</f>
        <v>99.332745035661603</v>
      </c>
      <c r="V74" s="7"/>
      <c r="W74" s="18">
        <v>0.48</v>
      </c>
      <c r="X74" s="18">
        <f>W74*0.2</f>
        <v>9.6000000000000002E-2</v>
      </c>
      <c r="Y74" s="5">
        <f>AVERAGE(U74:U92)</f>
        <v>98.985059327708626</v>
      </c>
      <c r="Z74" s="5">
        <f>STDEV(U74:U92)</f>
        <v>0.71314185977849409</v>
      </c>
      <c r="AA74" s="5">
        <f>AVERAGE(G74:G92)</f>
        <v>0.76994229308458284</v>
      </c>
      <c r="AB74" s="5">
        <f>STDEV(G74:G92)</f>
        <v>0.68199132069320634</v>
      </c>
    </row>
    <row r="75" spans="2:28" x14ac:dyDescent="0.2">
      <c r="C75" s="5">
        <v>3.7355186486159995</v>
      </c>
      <c r="D75" s="5">
        <v>0.3264546810944618</v>
      </c>
      <c r="E75" s="5">
        <v>2.2047893898092332</v>
      </c>
      <c r="F75" s="5">
        <v>0.65343640019196425</v>
      </c>
      <c r="G75" s="5">
        <v>0.26231969252891352</v>
      </c>
      <c r="H75" s="5">
        <v>0.67512693327821527</v>
      </c>
      <c r="I75" s="5">
        <f t="shared" si="14"/>
        <v>1.5307292588067662</v>
      </c>
      <c r="J75" s="5"/>
      <c r="K75" s="6">
        <v>41.73</v>
      </c>
      <c r="L75" s="6">
        <v>0.21640000000000001</v>
      </c>
      <c r="M75" s="6">
        <v>0</v>
      </c>
      <c r="N75" s="6">
        <v>56.03</v>
      </c>
      <c r="O75" s="6">
        <v>0.86990000000000001</v>
      </c>
      <c r="P75" s="6">
        <v>0.32919999999999999</v>
      </c>
      <c r="Q75" s="6">
        <v>3.2599999999999997E-2</v>
      </c>
      <c r="R75" s="6">
        <v>0.34960000000000002</v>
      </c>
      <c r="S75" s="6">
        <v>9.5699999999999993E-2</v>
      </c>
      <c r="T75" s="6">
        <f t="shared" si="17"/>
        <v>99.653399999999991</v>
      </c>
      <c r="U75" s="7">
        <f t="shared" si="18"/>
        <v>99.136488223916672</v>
      </c>
      <c r="V75" s="7"/>
      <c r="W75" s="18"/>
      <c r="X75" s="18"/>
    </row>
    <row r="76" spans="2:28" x14ac:dyDescent="0.2">
      <c r="C76" s="5">
        <v>4.8397179716448271</v>
      </c>
      <c r="D76" s="5">
        <v>0.29174413355862727</v>
      </c>
      <c r="E76" s="5">
        <v>2.4996464788342747</v>
      </c>
      <c r="F76" s="5">
        <v>0.71314422986057535</v>
      </c>
      <c r="G76" s="5">
        <v>-1.700686642103566E-2</v>
      </c>
      <c r="H76" s="5">
        <v>0.72910197578597025</v>
      </c>
      <c r="I76" s="5">
        <f t="shared" si="14"/>
        <v>2.3400714928105524</v>
      </c>
      <c r="J76" s="5"/>
      <c r="K76" s="6">
        <v>41.76</v>
      </c>
      <c r="L76" s="6">
        <v>0.20849999999999999</v>
      </c>
      <c r="M76" s="6">
        <v>6.1000000000000004E-3</v>
      </c>
      <c r="N76" s="6">
        <v>56.22</v>
      </c>
      <c r="O76" s="6">
        <v>1.0313000000000001</v>
      </c>
      <c r="P76" s="6">
        <v>0.35210000000000002</v>
      </c>
      <c r="Q76" s="6">
        <v>4.0300000000000002E-2</v>
      </c>
      <c r="R76" s="6">
        <v>0.2954</v>
      </c>
      <c r="S76" s="6">
        <v>0.1052</v>
      </c>
      <c r="T76" s="6">
        <f t="shared" si="17"/>
        <v>100.0189</v>
      </c>
      <c r="U76" s="7">
        <f t="shared" si="18"/>
        <v>98.981330067480144</v>
      </c>
      <c r="V76" s="7"/>
      <c r="W76" s="18"/>
      <c r="X76" s="18"/>
    </row>
    <row r="77" spans="2:28" x14ac:dyDescent="0.2">
      <c r="C77" s="5">
        <v>4.0380712558608511</v>
      </c>
      <c r="D77" s="5">
        <v>0.31974392343366437</v>
      </c>
      <c r="E77" s="5">
        <v>1.9240949979584934</v>
      </c>
      <c r="F77" s="5">
        <v>0.72861225352444003</v>
      </c>
      <c r="G77" s="5">
        <v>-0.17570205508914949</v>
      </c>
      <c r="H77" s="5">
        <v>0.74734227642442075</v>
      </c>
      <c r="I77" s="5">
        <f t="shared" si="14"/>
        <v>2.1139762579023578</v>
      </c>
      <c r="J77" s="5"/>
      <c r="K77" s="6">
        <v>41.79</v>
      </c>
      <c r="L77" s="6">
        <v>0.24840000000000001</v>
      </c>
      <c r="M77" s="6">
        <v>7.9000000000000008E-3</v>
      </c>
      <c r="N77" s="6">
        <v>56.31</v>
      </c>
      <c r="O77" s="6">
        <v>0.76939999999999997</v>
      </c>
      <c r="P77" s="6">
        <v>0.19220000000000001</v>
      </c>
      <c r="Q77" s="6">
        <v>9.5999999999999992E-3</v>
      </c>
      <c r="R77" s="6">
        <v>0.3836</v>
      </c>
      <c r="S77" s="6">
        <v>7.46E-2</v>
      </c>
      <c r="T77" s="6">
        <f t="shared" si="17"/>
        <v>99.78570000000002</v>
      </c>
      <c r="U77" s="7">
        <f t="shared" si="18"/>
        <v>99.239260095114304</v>
      </c>
      <c r="V77" s="7"/>
      <c r="W77" s="18"/>
      <c r="X77" s="18"/>
    </row>
    <row r="78" spans="2:28" x14ac:dyDescent="0.2">
      <c r="C78" s="5">
        <v>3.5684696622474501</v>
      </c>
      <c r="D78" s="5">
        <v>0.35743456799946149</v>
      </c>
      <c r="E78" s="5">
        <v>2.01117815994529</v>
      </c>
      <c r="F78" s="5">
        <v>0.84665022920649835</v>
      </c>
      <c r="G78" s="5">
        <v>0.15557393557661592</v>
      </c>
      <c r="H78" s="5">
        <v>0.86681184314234905</v>
      </c>
      <c r="I78" s="5">
        <f t="shared" si="14"/>
        <v>1.5572915023021601</v>
      </c>
      <c r="J78" s="5"/>
      <c r="K78" s="6">
        <v>41.96</v>
      </c>
      <c r="L78" s="6">
        <v>0.28170000000000001</v>
      </c>
      <c r="M78" s="6">
        <v>0</v>
      </c>
      <c r="N78" s="6">
        <v>56.16</v>
      </c>
      <c r="O78" s="6">
        <v>0.83560000000000001</v>
      </c>
      <c r="P78" s="6">
        <v>0.1207</v>
      </c>
      <c r="Q78" s="6">
        <v>1.4500000000000001E-2</v>
      </c>
      <c r="R78" s="6">
        <v>0.47849999999999998</v>
      </c>
      <c r="S78" s="6">
        <v>5.7500000000000002E-2</v>
      </c>
      <c r="T78" s="6">
        <f t="shared" si="17"/>
        <v>99.908500000000004</v>
      </c>
      <c r="U78" s="7">
        <f t="shared" si="18"/>
        <v>99.172158632799253</v>
      </c>
      <c r="V78" s="7"/>
      <c r="W78" s="18"/>
      <c r="X78" s="18"/>
    </row>
    <row r="79" spans="2:28" x14ac:dyDescent="0.2">
      <c r="C79" s="5">
        <v>3.9072346125047797</v>
      </c>
      <c r="D79" s="5">
        <v>0.30985179598837936</v>
      </c>
      <c r="E79" s="5">
        <v>2.3638445714617276</v>
      </c>
      <c r="F79" s="5">
        <v>0.68246114432696359</v>
      </c>
      <c r="G79" s="5">
        <v>0.33208257295924204</v>
      </c>
      <c r="H79" s="5">
        <v>0.70122308386783028</v>
      </c>
      <c r="I79" s="5">
        <f t="shared" si="14"/>
        <v>1.5433900410430521</v>
      </c>
      <c r="J79" s="5"/>
      <c r="K79" s="6">
        <v>41.52</v>
      </c>
      <c r="L79" s="6">
        <v>0.1116</v>
      </c>
      <c r="M79" s="6">
        <v>0</v>
      </c>
      <c r="N79" s="6">
        <v>54.81</v>
      </c>
      <c r="O79" s="6">
        <v>0.77</v>
      </c>
      <c r="P79" s="6">
        <v>0.29509999999999997</v>
      </c>
      <c r="Q79" s="6">
        <v>7.85E-2</v>
      </c>
      <c r="R79" s="6">
        <v>0.20399999999999999</v>
      </c>
      <c r="S79" s="6">
        <v>9.8699999999999996E-2</v>
      </c>
      <c r="T79" s="6">
        <f t="shared" si="17"/>
        <v>97.887900000000002</v>
      </c>
      <c r="U79" s="7">
        <f t="shared" si="18"/>
        <v>99.217998813444879</v>
      </c>
      <c r="V79" s="7"/>
      <c r="W79" s="18"/>
      <c r="X79" s="18"/>
    </row>
    <row r="80" spans="2:28" x14ac:dyDescent="0.2">
      <c r="C80" s="5">
        <v>4.7665044767251628</v>
      </c>
      <c r="D80" s="5">
        <v>0.34922718388422364</v>
      </c>
      <c r="E80" s="5">
        <v>3.1841133870711293</v>
      </c>
      <c r="F80" s="5">
        <v>0.54859601663681579</v>
      </c>
      <c r="G80" s="5">
        <v>0.70553105917404446</v>
      </c>
      <c r="H80" s="5">
        <v>0.57787150157311562</v>
      </c>
      <c r="I80" s="5">
        <f t="shared" si="14"/>
        <v>1.5823910896540334</v>
      </c>
      <c r="J80" s="5"/>
      <c r="K80" s="6">
        <v>41.53</v>
      </c>
      <c r="L80" s="6">
        <v>7.2900000000000006E-2</v>
      </c>
      <c r="M80" s="6">
        <v>0</v>
      </c>
      <c r="N80" s="6">
        <v>56.21</v>
      </c>
      <c r="O80" s="6">
        <v>0.997</v>
      </c>
      <c r="P80" s="6">
        <v>0.26540000000000002</v>
      </c>
      <c r="Q80" s="6">
        <v>2.0299999999999999E-2</v>
      </c>
      <c r="R80" s="6">
        <v>0.28889999999999999</v>
      </c>
      <c r="S80" s="6">
        <v>5.0500000000000003E-2</v>
      </c>
      <c r="T80" s="6">
        <f t="shared" si="17"/>
        <v>99.435000000000002</v>
      </c>
      <c r="U80" s="7">
        <f t="shared" si="18"/>
        <v>99.014702713913508</v>
      </c>
      <c r="V80" s="7"/>
      <c r="W80" s="18"/>
      <c r="X80" s="18"/>
    </row>
    <row r="81" spans="2:28" x14ac:dyDescent="0.2">
      <c r="C81" s="5">
        <v>3.2483750667676388</v>
      </c>
      <c r="D81" s="5">
        <v>0.29926024200447399</v>
      </c>
      <c r="E81" s="5">
        <v>3.3279769625047546</v>
      </c>
      <c r="F81" s="5">
        <v>0.79161306854703772</v>
      </c>
      <c r="G81" s="5">
        <v>1.6388219277855824</v>
      </c>
      <c r="H81" s="5">
        <v>0.80676352169112753</v>
      </c>
      <c r="I81" s="5">
        <f t="shared" si="14"/>
        <v>-7.9601895737115846E-2</v>
      </c>
      <c r="J81" s="5"/>
      <c r="K81" s="6">
        <v>41.1</v>
      </c>
      <c r="L81" s="6">
        <v>0.1502</v>
      </c>
      <c r="M81" s="6">
        <v>0</v>
      </c>
      <c r="N81" s="6">
        <v>56.61</v>
      </c>
      <c r="O81" s="6">
        <v>1.55</v>
      </c>
      <c r="P81" s="6">
        <v>0.25719999999999998</v>
      </c>
      <c r="Q81" s="6">
        <v>7.7200000000000005E-2</v>
      </c>
      <c r="R81" s="6">
        <v>0.22120000000000001</v>
      </c>
      <c r="S81" s="6">
        <v>5.6000000000000001E-2</v>
      </c>
      <c r="T81" s="6">
        <f t="shared" si="17"/>
        <v>100.02179999999998</v>
      </c>
      <c r="U81" s="7">
        <f t="shared" si="18"/>
        <v>98.487121629072234</v>
      </c>
      <c r="V81" s="7"/>
      <c r="W81" s="18"/>
      <c r="X81" s="18"/>
    </row>
    <row r="82" spans="2:28" x14ac:dyDescent="0.2">
      <c r="C82" s="5">
        <v>4.3710126391345812</v>
      </c>
      <c r="D82" s="5">
        <v>0.31856639579853746</v>
      </c>
      <c r="E82" s="5">
        <v>2.9240986925105985</v>
      </c>
      <c r="F82" s="5">
        <v>0.54835990239319765</v>
      </c>
      <c r="G82" s="5">
        <v>0.65117212016061643</v>
      </c>
      <c r="H82" s="5">
        <v>0.57283505869992724</v>
      </c>
      <c r="I82" s="5">
        <f t="shared" si="14"/>
        <v>1.4469139466239826</v>
      </c>
      <c r="J82" s="5"/>
      <c r="K82" s="6">
        <v>41.49</v>
      </c>
      <c r="L82" s="6">
        <v>5.3800000000000001E-2</v>
      </c>
      <c r="M82" s="6">
        <v>0</v>
      </c>
      <c r="N82" s="6">
        <v>56.74</v>
      </c>
      <c r="O82" s="6">
        <v>0.87180000000000002</v>
      </c>
      <c r="P82" s="6">
        <v>0.1825</v>
      </c>
      <c r="Q82" s="6">
        <v>2.3099999999999999E-2</v>
      </c>
      <c r="R82" s="6">
        <v>0.32469999999999999</v>
      </c>
      <c r="S82" s="6">
        <v>4.9500000000000002E-2</v>
      </c>
      <c r="T82" s="6">
        <f t="shared" si="17"/>
        <v>99.735399999999998</v>
      </c>
      <c r="U82" s="7">
        <f t="shared" si="18"/>
        <v>99.14535465881886</v>
      </c>
      <c r="V82" s="7"/>
      <c r="W82" s="18"/>
      <c r="X82" s="18"/>
    </row>
    <row r="83" spans="2:28" x14ac:dyDescent="0.2">
      <c r="C83" s="5">
        <v>4.0647261537354105</v>
      </c>
      <c r="D83" s="5">
        <v>0.32160944613492343</v>
      </c>
      <c r="E83" s="5">
        <v>1.4495621362728166</v>
      </c>
      <c r="F83" s="5">
        <v>0.74981547364673506</v>
      </c>
      <c r="G83" s="5">
        <v>-0.66409546366959682</v>
      </c>
      <c r="H83" s="5">
        <v>0.76823917451017965</v>
      </c>
      <c r="I83" s="5">
        <f t="shared" si="14"/>
        <v>2.6151640174625941</v>
      </c>
      <c r="J83" s="5"/>
      <c r="K83" s="6">
        <v>41.27</v>
      </c>
      <c r="L83" s="6">
        <v>0.20880000000000001</v>
      </c>
      <c r="M83" s="6">
        <v>0</v>
      </c>
      <c r="N83" s="6">
        <v>56.46</v>
      </c>
      <c r="O83" s="6">
        <v>0.91220000000000001</v>
      </c>
      <c r="P83" s="6">
        <v>0.33360000000000001</v>
      </c>
      <c r="Q83" s="6">
        <v>2.2499999999999999E-2</v>
      </c>
      <c r="R83" s="6">
        <v>0.3654</v>
      </c>
      <c r="S83" s="6">
        <v>9.1999999999999998E-2</v>
      </c>
      <c r="T83" s="6">
        <f t="shared" si="17"/>
        <v>99.66449999999999</v>
      </c>
      <c r="U83" s="7">
        <f t="shared" si="18"/>
        <v>99.101710403709362</v>
      </c>
      <c r="V83" s="7"/>
      <c r="W83" s="18"/>
      <c r="X83" s="18"/>
    </row>
    <row r="84" spans="2:28" x14ac:dyDescent="0.2">
      <c r="C84" s="5">
        <v>3.669498600750873</v>
      </c>
      <c r="D84" s="5">
        <v>0.34175883161965426</v>
      </c>
      <c r="E84" s="5">
        <v>3.5111618903616124</v>
      </c>
      <c r="F84" s="5">
        <v>0.57804270924472756</v>
      </c>
      <c r="G84" s="5">
        <v>1.6030226179711584</v>
      </c>
      <c r="H84" s="5">
        <v>0.60474445022495993</v>
      </c>
      <c r="I84" s="5">
        <f t="shared" si="14"/>
        <v>0.15833671038926056</v>
      </c>
      <c r="J84" s="5"/>
      <c r="K84" s="6">
        <v>41.57</v>
      </c>
      <c r="L84" s="6">
        <v>0.23250000000000001</v>
      </c>
      <c r="M84" s="6">
        <v>0</v>
      </c>
      <c r="N84" s="6">
        <v>56.6</v>
      </c>
      <c r="O84" s="6">
        <v>0.80830000000000002</v>
      </c>
      <c r="P84" s="6">
        <v>0.29609999999999997</v>
      </c>
      <c r="Q84" s="6">
        <v>0.04</v>
      </c>
      <c r="R84" s="6">
        <v>0.38540000000000002</v>
      </c>
      <c r="S84" s="6">
        <v>8.4500000000000006E-2</v>
      </c>
      <c r="T84" s="6">
        <f t="shared" si="17"/>
        <v>100.01680000000002</v>
      </c>
      <c r="U84" s="7">
        <f t="shared" si="18"/>
        <v>99.205165954374536</v>
      </c>
      <c r="V84" s="7"/>
      <c r="W84" s="18"/>
      <c r="X84" s="18"/>
    </row>
    <row r="85" spans="2:28" x14ac:dyDescent="0.2">
      <c r="C85" s="5">
        <v>3.6961095951140188</v>
      </c>
      <c r="D85" s="5">
        <v>0.35194507727026703</v>
      </c>
      <c r="E85" s="5">
        <v>2.7042481781891756</v>
      </c>
      <c r="F85" s="5">
        <v>0.65541940979626712</v>
      </c>
      <c r="G85" s="5">
        <v>0.78227118872988588</v>
      </c>
      <c r="H85" s="5">
        <v>0.68049084488672007</v>
      </c>
      <c r="I85" s="5">
        <f t="shared" si="14"/>
        <v>0.9918614169248432</v>
      </c>
      <c r="J85" s="5"/>
      <c r="K85" s="6">
        <v>41.25</v>
      </c>
      <c r="L85" s="6">
        <v>0.1009</v>
      </c>
      <c r="M85" s="6">
        <v>0</v>
      </c>
      <c r="N85" s="6">
        <v>56.94</v>
      </c>
      <c r="O85" s="6">
        <v>0.77129999999999999</v>
      </c>
      <c r="P85" s="6">
        <v>0.21579999999999999</v>
      </c>
      <c r="Q85" s="6">
        <v>2.3199999999999998E-2</v>
      </c>
      <c r="R85" s="6">
        <v>0.38040000000000002</v>
      </c>
      <c r="S85" s="6">
        <v>4.65E-2</v>
      </c>
      <c r="T85" s="6">
        <f t="shared" si="17"/>
        <v>99.728099999999984</v>
      </c>
      <c r="U85" s="7">
        <f t="shared" si="18"/>
        <v>99.245769832756963</v>
      </c>
      <c r="V85" s="7"/>
      <c r="W85" s="18"/>
      <c r="X85" s="18"/>
    </row>
    <row r="86" spans="2:28" x14ac:dyDescent="0.2">
      <c r="C86" s="5">
        <v>3.090822523511251</v>
      </c>
      <c r="D86" s="5">
        <v>0.28926183283048396</v>
      </c>
      <c r="E86" s="5">
        <v>3.0763834077262953</v>
      </c>
      <c r="F86" s="5">
        <v>0.65659847486859835</v>
      </c>
      <c r="G86" s="5">
        <v>1.4691556955004448</v>
      </c>
      <c r="H86" s="5">
        <v>0.67360713795557725</v>
      </c>
      <c r="I86" s="5">
        <f t="shared" si="14"/>
        <v>1.4439115784955714E-2</v>
      </c>
      <c r="J86" s="5"/>
      <c r="K86" s="6">
        <v>41.84</v>
      </c>
      <c r="L86" s="6">
        <v>0.22650000000000001</v>
      </c>
      <c r="M86" s="6">
        <v>0</v>
      </c>
      <c r="N86" s="6">
        <v>56.56</v>
      </c>
      <c r="O86" s="6">
        <v>0.877</v>
      </c>
      <c r="P86" s="6">
        <v>0.28210000000000002</v>
      </c>
      <c r="Q86" s="6">
        <v>2.4799999999999999E-2</v>
      </c>
      <c r="R86" s="6">
        <v>0.38440000000000002</v>
      </c>
      <c r="S86" s="6">
        <v>8.2500000000000004E-2</v>
      </c>
      <c r="T86" s="6">
        <f t="shared" si="17"/>
        <v>100.2773</v>
      </c>
      <c r="U86" s="7">
        <f t="shared" si="18"/>
        <v>99.137588441390449</v>
      </c>
      <c r="V86" s="7"/>
      <c r="W86" s="18"/>
      <c r="X86" s="18"/>
    </row>
    <row r="87" spans="2:28" x14ac:dyDescent="0.2">
      <c r="C87" s="5">
        <v>2.9818250164232789</v>
      </c>
      <c r="D87" s="5">
        <v>0.27653220222617764</v>
      </c>
      <c r="E87" s="5">
        <v>3.0081382303335005</v>
      </c>
      <c r="F87" s="5">
        <v>0.82677428958346832</v>
      </c>
      <c r="G87" s="5">
        <v>1.4575892217933955</v>
      </c>
      <c r="H87" s="5">
        <v>0.83918605197785079</v>
      </c>
      <c r="I87" s="5">
        <f t="shared" si="14"/>
        <v>-2.6313213910221567E-2</v>
      </c>
      <c r="J87" s="5"/>
      <c r="K87" s="6">
        <v>41.65</v>
      </c>
      <c r="L87" s="6">
        <v>0.185</v>
      </c>
      <c r="M87" s="6">
        <v>0</v>
      </c>
      <c r="N87" s="6">
        <v>57.1</v>
      </c>
      <c r="O87" s="6">
        <v>0.84179999999999999</v>
      </c>
      <c r="P87" s="6">
        <v>0.12820000000000001</v>
      </c>
      <c r="Q87" s="6">
        <v>0.04</v>
      </c>
      <c r="R87" s="6">
        <v>0.35610000000000003</v>
      </c>
      <c r="S87" s="6">
        <v>6.08E-2</v>
      </c>
      <c r="T87" s="6">
        <f t="shared" si="17"/>
        <v>100.36190000000002</v>
      </c>
      <c r="U87" s="7">
        <f t="shared" si="18"/>
        <v>99.179683294350937</v>
      </c>
      <c r="V87" s="7"/>
      <c r="W87" s="18"/>
      <c r="X87" s="18"/>
    </row>
    <row r="88" spans="2:28" x14ac:dyDescent="0.2">
      <c r="C88" s="5">
        <v>3.3073689922746734</v>
      </c>
      <c r="D88" s="5">
        <v>0.30079863602851964</v>
      </c>
      <c r="E88" s="5">
        <v>2.4296121940627127</v>
      </c>
      <c r="F88" s="5">
        <v>0.58670903834864141</v>
      </c>
      <c r="G88" s="5">
        <v>0.70978031807988251</v>
      </c>
      <c r="H88" s="5">
        <v>0.60720115188926393</v>
      </c>
      <c r="I88" s="5">
        <f t="shared" si="14"/>
        <v>0.87775679821196073</v>
      </c>
      <c r="J88" s="5"/>
      <c r="K88" s="6">
        <v>41.1</v>
      </c>
      <c r="L88" s="6">
        <v>0.25690000000000002</v>
      </c>
      <c r="M88" s="6">
        <v>0</v>
      </c>
      <c r="N88" s="6">
        <v>57.08</v>
      </c>
      <c r="O88" s="6">
        <v>0.58350000000000002</v>
      </c>
      <c r="P88" s="6">
        <v>0.10680000000000001</v>
      </c>
      <c r="Q88" s="6">
        <v>0.04</v>
      </c>
      <c r="R88" s="6">
        <v>0.4909</v>
      </c>
      <c r="S88" s="6">
        <v>6.25E-2</v>
      </c>
      <c r="T88" s="6">
        <f t="shared" si="17"/>
        <v>99.720600000000019</v>
      </c>
      <c r="U88" s="7">
        <f t="shared" si="18"/>
        <v>99.429757865789682</v>
      </c>
      <c r="V88" s="7"/>
      <c r="W88" s="18"/>
      <c r="X88" s="18"/>
    </row>
    <row r="89" spans="2:28" x14ac:dyDescent="0.2">
      <c r="C89" s="5">
        <v>3.2244958905433183</v>
      </c>
      <c r="D89" s="5">
        <v>0.27498823691363777</v>
      </c>
      <c r="E89" s="5">
        <v>2.8346267684753625</v>
      </c>
      <c r="F89" s="5">
        <v>0.67353311312875341</v>
      </c>
      <c r="G89" s="5">
        <v>1.157888905392837</v>
      </c>
      <c r="H89" s="5">
        <v>0.68854491873233781</v>
      </c>
      <c r="I89" s="5">
        <f t="shared" si="14"/>
        <v>0.38986912206795576</v>
      </c>
      <c r="J89" s="5"/>
      <c r="K89" s="6">
        <v>41.19</v>
      </c>
      <c r="L89" s="6">
        <v>0.14069999999999999</v>
      </c>
      <c r="M89" s="6">
        <v>0</v>
      </c>
      <c r="N89" s="6">
        <v>56.96</v>
      </c>
      <c r="O89" s="6">
        <v>0.67430000000000001</v>
      </c>
      <c r="P89" s="6">
        <v>0.1452</v>
      </c>
      <c r="Q89" s="6">
        <v>0.04</v>
      </c>
      <c r="R89" s="6">
        <v>0.39250000000000002</v>
      </c>
      <c r="S89" s="6">
        <v>4.0399999999999998E-2</v>
      </c>
      <c r="T89" s="6">
        <f t="shared" si="17"/>
        <v>99.583100000000016</v>
      </c>
      <c r="U89" s="7">
        <f t="shared" si="18"/>
        <v>99.340227280825673</v>
      </c>
      <c r="V89" s="7"/>
      <c r="W89" s="18"/>
      <c r="X89" s="18"/>
    </row>
    <row r="90" spans="2:28" x14ac:dyDescent="0.2">
      <c r="C90" s="5">
        <v>2.7864736746952588</v>
      </c>
      <c r="D90" s="5">
        <v>0.29252914409911368</v>
      </c>
      <c r="E90" s="5">
        <v>2.785400973140828</v>
      </c>
      <c r="F90" s="5">
        <v>0.71004021603845369</v>
      </c>
      <c r="G90" s="5">
        <v>1.3364346622992933</v>
      </c>
      <c r="H90" s="5">
        <v>0.72615158799783674</v>
      </c>
      <c r="I90" s="5">
        <f t="shared" si="14"/>
        <v>1.0727015544307328E-3</v>
      </c>
      <c r="J90" s="5"/>
      <c r="K90" s="6">
        <v>41.11</v>
      </c>
      <c r="L90" s="6">
        <v>0.19159999999999999</v>
      </c>
      <c r="M90" s="6">
        <v>2.2200000000000001E-2</v>
      </c>
      <c r="N90" s="6">
        <v>57.06</v>
      </c>
      <c r="O90" s="6">
        <v>0.85150000000000003</v>
      </c>
      <c r="P90" s="6">
        <v>0.191</v>
      </c>
      <c r="Q90" s="6">
        <v>2.24E-2</v>
      </c>
      <c r="R90" s="6">
        <v>0.34799999999999998</v>
      </c>
      <c r="S90" s="6">
        <v>5.9499999999999997E-2</v>
      </c>
      <c r="T90" s="6">
        <f t="shared" si="17"/>
        <v>99.856200000000015</v>
      </c>
      <c r="U90" s="7">
        <f t="shared" si="18"/>
        <v>99.169732473072187</v>
      </c>
      <c r="V90" s="7"/>
      <c r="W90" s="18"/>
      <c r="X90" s="18"/>
    </row>
    <row r="91" spans="2:28" x14ac:dyDescent="0.2">
      <c r="C91" s="5">
        <v>2.8683827052008422</v>
      </c>
      <c r="D91" s="5">
        <v>0.35024407521633399</v>
      </c>
      <c r="E91" s="5">
        <v>2.9146107577250597</v>
      </c>
      <c r="F91" s="5">
        <v>0.68857856149171848</v>
      </c>
      <c r="G91" s="5">
        <v>1.4230517510206218</v>
      </c>
      <c r="H91" s="5">
        <v>0.7122574324016655</v>
      </c>
      <c r="I91" s="5">
        <f t="shared" si="14"/>
        <v>-4.6228052524217578E-2</v>
      </c>
      <c r="J91" s="5"/>
      <c r="K91" s="6">
        <v>41.21</v>
      </c>
      <c r="L91" s="6">
        <v>0.37980000000000003</v>
      </c>
      <c r="M91" s="6">
        <v>1.49E-2</v>
      </c>
      <c r="N91" s="6">
        <v>54.1</v>
      </c>
      <c r="O91" s="6">
        <v>3.86</v>
      </c>
      <c r="P91" s="6">
        <v>0.2545</v>
      </c>
      <c r="Q91" s="6">
        <v>0.1008</v>
      </c>
      <c r="R91" s="6">
        <v>0.23069999999999999</v>
      </c>
      <c r="S91" s="6">
        <v>5.3499999999999999E-2</v>
      </c>
      <c r="T91" s="6">
        <f t="shared" si="17"/>
        <v>100.2042</v>
      </c>
      <c r="U91" s="7">
        <f t="shared" si="18"/>
        <v>96.15115372924744</v>
      </c>
      <c r="V91" s="7"/>
      <c r="W91" s="18"/>
      <c r="X91" s="18"/>
    </row>
    <row r="92" spans="2:28" x14ac:dyDescent="0.2">
      <c r="C92" s="5">
        <v>3.0491998485197369</v>
      </c>
      <c r="D92" s="5">
        <v>0.33869700117328472</v>
      </c>
      <c r="E92" s="5">
        <v>3.0385170518799942</v>
      </c>
      <c r="F92" s="5">
        <v>0.74918149982748261</v>
      </c>
      <c r="G92" s="5">
        <v>1.4529331306497311</v>
      </c>
      <c r="H92" s="5">
        <v>0.76960511547820254</v>
      </c>
      <c r="I92" s="5">
        <f t="shared" si="14"/>
        <v>1.0682796639742698E-2</v>
      </c>
      <c r="J92" s="5"/>
      <c r="K92" s="6">
        <v>41.49</v>
      </c>
      <c r="L92" s="6">
        <v>0.05</v>
      </c>
      <c r="M92" s="6">
        <v>0</v>
      </c>
      <c r="N92" s="6">
        <v>56.94</v>
      </c>
      <c r="O92" s="6">
        <v>0.996</v>
      </c>
      <c r="P92" s="6">
        <v>0.26550000000000001</v>
      </c>
      <c r="Q92" s="6">
        <v>2.1899999999999999E-2</v>
      </c>
      <c r="R92" s="6">
        <v>0.23169999999999999</v>
      </c>
      <c r="S92" s="6">
        <v>1.67E-2</v>
      </c>
      <c r="T92" s="6">
        <f t="shared" si="17"/>
        <v>100.01179999999999</v>
      </c>
      <c r="U92" s="7">
        <f t="shared" si="18"/>
        <v>99.028178080725127</v>
      </c>
      <c r="V92" s="7"/>
      <c r="W92" s="18"/>
      <c r="X92" s="18"/>
    </row>
    <row r="93" spans="2:28" x14ac:dyDescent="0.2">
      <c r="B93" s="20" t="s">
        <v>52</v>
      </c>
      <c r="C93" s="10">
        <v>5.1560383995848955</v>
      </c>
      <c r="D93" s="10">
        <v>0.34671114134786041</v>
      </c>
      <c r="E93" s="10">
        <v>2.7267239980404212</v>
      </c>
      <c r="F93" s="10">
        <v>0.66967824181270852</v>
      </c>
      <c r="G93" s="10">
        <v>4.5584030256275554E-2</v>
      </c>
      <c r="H93" s="10">
        <v>0.69352242732153457</v>
      </c>
      <c r="I93" s="10">
        <f>C93-E93</f>
        <v>2.4293144015444743</v>
      </c>
      <c r="J93" s="10"/>
      <c r="K93" s="11">
        <v>41.01</v>
      </c>
      <c r="L93" s="11">
        <v>0.15920000000000001</v>
      </c>
      <c r="M93" s="11">
        <v>0</v>
      </c>
      <c r="N93" s="11">
        <v>56.33</v>
      </c>
      <c r="O93" s="11">
        <v>1.75</v>
      </c>
      <c r="P93" s="11">
        <v>0.2356</v>
      </c>
      <c r="Q93" s="11">
        <v>2.0899999999999998E-2</v>
      </c>
      <c r="R93" s="11">
        <v>0.37790000000000001</v>
      </c>
      <c r="S93" s="11">
        <v>4.5600000000000002E-2</v>
      </c>
      <c r="T93" s="11">
        <f t="shared" ref="T93:T105" si="19">SUM(K93:S93)</f>
        <v>99.929199999999994</v>
      </c>
      <c r="U93" s="12">
        <f t="shared" ref="U93:U105" si="20">100*N93/40.31/(N93/40.31+O93/71.85)</f>
        <v>98.286910678938767</v>
      </c>
      <c r="V93" s="12"/>
      <c r="W93" s="17">
        <v>0.44400000000000001</v>
      </c>
      <c r="X93" s="17">
        <f>W93*0.2</f>
        <v>8.8800000000000004E-2</v>
      </c>
      <c r="Y93" s="10">
        <f>AVERAGE(U93:U103)</f>
        <v>97.741238536327316</v>
      </c>
      <c r="Z93" s="10">
        <f>STDEV(U93:U103)</f>
        <v>0.91952202359130075</v>
      </c>
      <c r="AA93" s="10">
        <f>AVERAGE(G93:G103)</f>
        <v>0.8891474192784824</v>
      </c>
      <c r="AB93" s="10">
        <f>STDEV(G93:G103)</f>
        <v>0.69856665143313867</v>
      </c>
    </row>
    <row r="94" spans="2:28" x14ac:dyDescent="0.2">
      <c r="B94" s="20"/>
      <c r="C94" s="10">
        <v>5.4442688045872636</v>
      </c>
      <c r="D94" s="10">
        <v>0.3043612704737686</v>
      </c>
      <c r="E94" s="10">
        <v>3.6296996384395883</v>
      </c>
      <c r="F94" s="10">
        <v>0.68120548352527643</v>
      </c>
      <c r="G94" s="10">
        <v>0.79867986005421132</v>
      </c>
      <c r="H94" s="10">
        <v>0.69934943089880408</v>
      </c>
      <c r="I94" s="10">
        <f t="shared" ref="I94:I105" si="21">C94-E94</f>
        <v>1.8145691661476753</v>
      </c>
      <c r="J94" s="10"/>
      <c r="K94" s="11">
        <v>41.25</v>
      </c>
      <c r="L94" s="11">
        <v>0.1817</v>
      </c>
      <c r="M94" s="11">
        <v>1.66E-2</v>
      </c>
      <c r="N94" s="11">
        <v>56.17</v>
      </c>
      <c r="O94" s="11">
        <v>1.2177</v>
      </c>
      <c r="P94" s="11">
        <v>0.18459999999999999</v>
      </c>
      <c r="Q94" s="11">
        <v>2.0799999999999999E-2</v>
      </c>
      <c r="R94" s="11">
        <v>0.43690000000000001</v>
      </c>
      <c r="S94" s="11">
        <v>5.3400000000000003E-2</v>
      </c>
      <c r="T94" s="11">
        <f t="shared" si="19"/>
        <v>99.531699999999987</v>
      </c>
      <c r="U94" s="12">
        <f t="shared" si="20"/>
        <v>98.798367471511867</v>
      </c>
      <c r="V94" s="12"/>
      <c r="W94" s="17"/>
      <c r="X94" s="17"/>
      <c r="Y94" s="13"/>
      <c r="Z94" s="13"/>
      <c r="AA94" s="9"/>
      <c r="AB94" s="9"/>
    </row>
    <row r="95" spans="2:28" x14ac:dyDescent="0.2">
      <c r="B95" s="20"/>
      <c r="C95" s="10">
        <v>6.2455657999112351</v>
      </c>
      <c r="D95" s="10">
        <v>0.32580525219465162</v>
      </c>
      <c r="E95" s="10">
        <v>5.4064155957233382</v>
      </c>
      <c r="F95" s="10">
        <v>0.71065350335550248</v>
      </c>
      <c r="G95" s="10">
        <v>2.1587213797694957</v>
      </c>
      <c r="H95" s="10">
        <v>0.73056903047757904</v>
      </c>
      <c r="I95" s="10">
        <f t="shared" si="21"/>
        <v>0.83915020418789688</v>
      </c>
      <c r="J95" s="10"/>
      <c r="K95" s="11">
        <v>40.1</v>
      </c>
      <c r="L95" s="11">
        <v>3.44E-2</v>
      </c>
      <c r="M95" s="11">
        <v>6.7999999999999996E-3</v>
      </c>
      <c r="N95" s="11">
        <v>54.26</v>
      </c>
      <c r="O95" s="11">
        <v>4.03</v>
      </c>
      <c r="P95" s="11">
        <v>0.15820000000000001</v>
      </c>
      <c r="Q95" s="11">
        <v>4.4200000000000003E-2</v>
      </c>
      <c r="R95" s="11">
        <v>0.2366</v>
      </c>
      <c r="S95" s="11">
        <v>2.0199999999999999E-2</v>
      </c>
      <c r="T95" s="11">
        <f t="shared" si="19"/>
        <v>98.890399999999985</v>
      </c>
      <c r="U95" s="12">
        <f t="shared" si="20"/>
        <v>95.999800838718201</v>
      </c>
      <c r="V95" s="12"/>
      <c r="W95" s="17"/>
      <c r="X95" s="17"/>
      <c r="Y95" s="13"/>
      <c r="Z95" s="13"/>
      <c r="AA95" s="9"/>
      <c r="AB95" s="9"/>
    </row>
    <row r="96" spans="2:28" x14ac:dyDescent="0.2">
      <c r="B96" s="20"/>
      <c r="C96" s="10">
        <v>5.3480610140446601</v>
      </c>
      <c r="D96" s="10">
        <v>0.33558021871596072</v>
      </c>
      <c r="E96" s="10">
        <v>3.9505526442405747</v>
      </c>
      <c r="F96" s="10">
        <v>0.67093354508715974</v>
      </c>
      <c r="G96" s="10">
        <v>1.1695609169373515</v>
      </c>
      <c r="H96" s="10">
        <v>0.69325512621165175</v>
      </c>
      <c r="I96" s="10">
        <f t="shared" si="21"/>
        <v>1.3975083698040853</v>
      </c>
      <c r="J96" s="10"/>
      <c r="K96" s="11">
        <v>42.17</v>
      </c>
      <c r="L96" s="11">
        <v>0.17</v>
      </c>
      <c r="M96" s="11">
        <v>5.3499999999999999E-2</v>
      </c>
      <c r="N96" s="11">
        <v>53.4</v>
      </c>
      <c r="O96" s="11">
        <v>2.08</v>
      </c>
      <c r="P96" s="11">
        <v>0.24310000000000001</v>
      </c>
      <c r="Q96" s="11">
        <v>3.7600000000000001E-2</v>
      </c>
      <c r="R96" s="11">
        <v>0.52839999999999998</v>
      </c>
      <c r="S96" s="11">
        <v>4.7399999999999998E-2</v>
      </c>
      <c r="T96" s="11">
        <f t="shared" si="19"/>
        <v>98.72999999999999</v>
      </c>
      <c r="U96" s="12">
        <f t="shared" si="20"/>
        <v>97.861448355251056</v>
      </c>
      <c r="V96" s="12"/>
      <c r="W96" s="17"/>
      <c r="X96" s="17"/>
      <c r="Y96" s="13"/>
      <c r="Z96" s="13"/>
      <c r="AA96" s="9"/>
      <c r="AB96" s="9"/>
    </row>
    <row r="97" spans="2:28" x14ac:dyDescent="0.2">
      <c r="B97" s="20"/>
      <c r="C97" s="10">
        <v>5.9848824747087841</v>
      </c>
      <c r="D97" s="10">
        <v>0.34926118642440929</v>
      </c>
      <c r="E97" s="10">
        <v>4.6481484514368629</v>
      </c>
      <c r="F97" s="10">
        <v>0.70603512292924531</v>
      </c>
      <c r="G97" s="10">
        <v>1.5360095645882952</v>
      </c>
      <c r="H97" s="10">
        <v>0.72901982124819475</v>
      </c>
      <c r="I97" s="10">
        <f t="shared" si="21"/>
        <v>1.3367340232719211</v>
      </c>
      <c r="J97" s="10"/>
      <c r="K97" s="11">
        <v>41.59</v>
      </c>
      <c r="L97" s="11">
        <v>0.17649999999999999</v>
      </c>
      <c r="M97" s="11">
        <v>1.04E-2</v>
      </c>
      <c r="N97" s="11">
        <v>55.64</v>
      </c>
      <c r="O97" s="11">
        <v>1.51</v>
      </c>
      <c r="P97" s="11">
        <v>0.28620000000000001</v>
      </c>
      <c r="Q97" s="11">
        <v>4.6899999999999997E-2</v>
      </c>
      <c r="R97" s="11">
        <v>0.44940000000000002</v>
      </c>
      <c r="S97" s="11">
        <v>6.1499999999999999E-2</v>
      </c>
      <c r="T97" s="11">
        <f t="shared" si="19"/>
        <v>99.770899999999983</v>
      </c>
      <c r="U97" s="12">
        <f t="shared" si="20"/>
        <v>98.500269341505529</v>
      </c>
      <c r="V97" s="12"/>
      <c r="W97" s="17"/>
      <c r="X97" s="17"/>
      <c r="Y97" s="13"/>
      <c r="Z97" s="13"/>
      <c r="AA97" s="9"/>
      <c r="AB97" s="9"/>
    </row>
    <row r="98" spans="2:28" x14ac:dyDescent="0.2">
      <c r="B98" s="20"/>
      <c r="C98" s="10">
        <v>3.6700399837697897</v>
      </c>
      <c r="D98" s="10">
        <v>0.44052325453427682</v>
      </c>
      <c r="E98" s="10">
        <v>1.5929644397070493</v>
      </c>
      <c r="F98" s="10">
        <v>0.90520837616992778</v>
      </c>
      <c r="G98" s="10">
        <v>-0.31545635185324139</v>
      </c>
      <c r="H98" s="10">
        <v>0.93374312730289422</v>
      </c>
      <c r="I98" s="10">
        <f t="shared" si="21"/>
        <v>2.0770755440627404</v>
      </c>
      <c r="J98" s="10"/>
      <c r="K98" s="11">
        <v>41.89</v>
      </c>
      <c r="L98" s="11">
        <v>0.17460000000000001</v>
      </c>
      <c r="M98" s="11">
        <v>0</v>
      </c>
      <c r="N98" s="11">
        <v>55.25</v>
      </c>
      <c r="O98" s="11">
        <v>2.23</v>
      </c>
      <c r="P98" s="11">
        <v>0.16289999999999999</v>
      </c>
      <c r="Q98" s="11">
        <v>4.1700000000000001E-2</v>
      </c>
      <c r="R98" s="11">
        <v>0.39650000000000002</v>
      </c>
      <c r="S98" s="11">
        <v>3.4500000000000003E-2</v>
      </c>
      <c r="T98" s="11">
        <f t="shared" si="19"/>
        <v>100.1802</v>
      </c>
      <c r="U98" s="12">
        <f t="shared" si="20"/>
        <v>97.785712487509244</v>
      </c>
      <c r="V98" s="12"/>
      <c r="W98" s="17"/>
      <c r="X98" s="17"/>
      <c r="Y98" s="13"/>
      <c r="Z98" s="13"/>
      <c r="AA98" s="9"/>
      <c r="AB98" s="9"/>
    </row>
    <row r="99" spans="2:28" x14ac:dyDescent="0.2">
      <c r="B99" s="20"/>
      <c r="C99" s="10">
        <v>6.7432620187190242</v>
      </c>
      <c r="D99" s="10">
        <v>0.42180532715440039</v>
      </c>
      <c r="E99" s="10">
        <v>4.3266087521015715</v>
      </c>
      <c r="F99" s="10">
        <v>0.85405952980815669</v>
      </c>
      <c r="G99" s="10">
        <v>0.82011250236767896</v>
      </c>
      <c r="H99" s="10">
        <v>0.88177501469139519</v>
      </c>
      <c r="I99" s="10">
        <f t="shared" si="21"/>
        <v>2.4166532666174527</v>
      </c>
      <c r="J99" s="10"/>
      <c r="K99" s="11">
        <v>41.39</v>
      </c>
      <c r="L99" s="11">
        <v>0.19139999999999999</v>
      </c>
      <c r="M99" s="11">
        <v>6.3E-3</v>
      </c>
      <c r="N99" s="11">
        <v>54.15</v>
      </c>
      <c r="O99" s="11">
        <v>2.82</v>
      </c>
      <c r="P99" s="11">
        <v>0.41639999999999999</v>
      </c>
      <c r="Q99" s="11">
        <v>6.0699999999999997E-2</v>
      </c>
      <c r="R99" s="11">
        <v>0.3402</v>
      </c>
      <c r="S99" s="11">
        <v>4.6899999999999997E-2</v>
      </c>
      <c r="T99" s="11">
        <f t="shared" si="19"/>
        <v>99.42189999999998</v>
      </c>
      <c r="U99" s="12">
        <f t="shared" si="20"/>
        <v>97.161233365191194</v>
      </c>
      <c r="V99" s="12"/>
      <c r="W99" s="17"/>
      <c r="X99" s="17"/>
      <c r="Y99" s="13"/>
      <c r="Z99" s="13"/>
      <c r="AA99" s="9"/>
      <c r="AB99" s="9"/>
    </row>
    <row r="100" spans="2:28" x14ac:dyDescent="0.2">
      <c r="B100" s="20"/>
      <c r="C100" s="10">
        <v>6.3154005769206298</v>
      </c>
      <c r="D100" s="10">
        <v>0.44461494555489112</v>
      </c>
      <c r="E100" s="10">
        <v>4.0768386476563609</v>
      </c>
      <c r="F100" s="10">
        <v>0.83554683577138344</v>
      </c>
      <c r="G100" s="10">
        <v>0.79283034765763327</v>
      </c>
      <c r="H100" s="10">
        <v>0.86694397119791189</v>
      </c>
      <c r="I100" s="10">
        <f t="shared" si="21"/>
        <v>2.2385619292642689</v>
      </c>
      <c r="J100" s="10"/>
      <c r="K100" s="11">
        <v>42.09</v>
      </c>
      <c r="L100" s="11">
        <v>7.51E-2</v>
      </c>
      <c r="M100" s="11">
        <v>0</v>
      </c>
      <c r="N100" s="11">
        <v>55.07</v>
      </c>
      <c r="O100" s="11">
        <v>1.66</v>
      </c>
      <c r="P100" s="11">
        <v>0.2591</v>
      </c>
      <c r="Q100" s="11">
        <v>6.5199999999999994E-2</v>
      </c>
      <c r="R100" s="11">
        <v>0.36070000000000002</v>
      </c>
      <c r="S100" s="11">
        <v>4.9399999999999999E-2</v>
      </c>
      <c r="T100" s="11">
        <f t="shared" si="19"/>
        <v>99.629500000000007</v>
      </c>
      <c r="U100" s="12">
        <f t="shared" si="20"/>
        <v>98.336985905563751</v>
      </c>
      <c r="V100" s="12"/>
      <c r="W100" s="17"/>
      <c r="X100" s="17"/>
      <c r="Y100" s="13"/>
      <c r="Z100" s="13"/>
      <c r="AA100" s="9"/>
      <c r="AB100" s="9"/>
    </row>
    <row r="101" spans="2:28" x14ac:dyDescent="0.2">
      <c r="B101" s="20"/>
      <c r="C101" s="10">
        <v>6.6388735819523133</v>
      </c>
      <c r="D101" s="10">
        <v>0.47262440295208824</v>
      </c>
      <c r="E101" s="10">
        <v>3.7541352394574172</v>
      </c>
      <c r="F101" s="10">
        <v>0.88014714369725355</v>
      </c>
      <c r="G101" s="10">
        <v>0.30192097684221419</v>
      </c>
      <c r="H101" s="10">
        <v>0.91381577857941976</v>
      </c>
      <c r="I101" s="10">
        <f t="shared" si="21"/>
        <v>2.884738342494896</v>
      </c>
      <c r="J101" s="10"/>
      <c r="K101" s="11">
        <v>41.1</v>
      </c>
      <c r="L101" s="11">
        <v>9.5699999999999993E-2</v>
      </c>
      <c r="M101" s="11">
        <v>6.4999999999999997E-3</v>
      </c>
      <c r="N101" s="11">
        <v>54.25</v>
      </c>
      <c r="O101" s="11">
        <v>3.82</v>
      </c>
      <c r="P101" s="11">
        <v>0.15290000000000001</v>
      </c>
      <c r="Q101" s="11">
        <v>5.0900000000000001E-2</v>
      </c>
      <c r="R101" s="11">
        <v>0.39319999999999999</v>
      </c>
      <c r="S101" s="11">
        <v>3.9899999999999998E-2</v>
      </c>
      <c r="T101" s="11">
        <f t="shared" si="19"/>
        <v>99.909099999999995</v>
      </c>
      <c r="U101" s="12">
        <f t="shared" si="20"/>
        <v>96.199653851662262</v>
      </c>
      <c r="V101" s="12"/>
      <c r="W101" s="17"/>
      <c r="X101" s="17"/>
      <c r="Y101" s="13"/>
      <c r="Z101" s="13"/>
      <c r="AA101" s="9"/>
      <c r="AB101" s="9"/>
    </row>
    <row r="102" spans="2:28" x14ac:dyDescent="0.2">
      <c r="B102" s="20"/>
      <c r="C102" s="10">
        <v>4.1012675103798886</v>
      </c>
      <c r="D102" s="10">
        <v>0.4763090416804473</v>
      </c>
      <c r="E102" s="10">
        <v>3.3806369618097647</v>
      </c>
      <c r="F102" s="10">
        <v>0.80954110817974412</v>
      </c>
      <c r="G102" s="10">
        <v>1.2479778564122226</v>
      </c>
      <c r="H102" s="10">
        <v>0.84658285820971491</v>
      </c>
      <c r="I102" s="10">
        <f t="shared" si="21"/>
        <v>0.72063054857012387</v>
      </c>
      <c r="J102" s="10"/>
      <c r="K102" s="11">
        <v>41.41</v>
      </c>
      <c r="L102" s="11">
        <v>0.15609999999999999</v>
      </c>
      <c r="M102" s="11">
        <v>0</v>
      </c>
      <c r="N102" s="11">
        <v>55.23</v>
      </c>
      <c r="O102" s="11">
        <v>2.09</v>
      </c>
      <c r="P102" s="11">
        <v>0.2581</v>
      </c>
      <c r="Q102" s="11">
        <v>4.0800000000000003E-2</v>
      </c>
      <c r="R102" s="11">
        <v>0.30659999999999998</v>
      </c>
      <c r="S102" s="11">
        <v>4.5100000000000001E-2</v>
      </c>
      <c r="T102" s="11">
        <f t="shared" si="19"/>
        <v>99.53670000000001</v>
      </c>
      <c r="U102" s="12">
        <f t="shared" si="20"/>
        <v>97.921100221160955</v>
      </c>
      <c r="V102" s="12"/>
      <c r="W102" s="17"/>
      <c r="X102" s="17"/>
      <c r="Y102" s="13"/>
      <c r="Z102" s="13"/>
      <c r="AA102" s="9"/>
      <c r="AB102" s="9"/>
    </row>
    <row r="103" spans="2:28" x14ac:dyDescent="0.2">
      <c r="B103" s="20"/>
      <c r="C103" s="10">
        <v>6.0053661843181043</v>
      </c>
      <c r="D103" s="10">
        <v>0.44892706735136556</v>
      </c>
      <c r="E103" s="10">
        <v>4.3474709448765845</v>
      </c>
      <c r="F103" s="10">
        <v>0.93815980927035214</v>
      </c>
      <c r="G103" s="10">
        <v>1.2246805290311702</v>
      </c>
      <c r="H103" s="10">
        <v>0.96676730919135456</v>
      </c>
      <c r="I103" s="10">
        <f t="shared" si="21"/>
        <v>1.6578952394415198</v>
      </c>
      <c r="J103" s="10"/>
      <c r="K103" s="11">
        <v>41.85</v>
      </c>
      <c r="L103" s="11">
        <v>9.2999999999999999E-2</v>
      </c>
      <c r="M103" s="11">
        <v>0</v>
      </c>
      <c r="N103" s="11">
        <v>55.22</v>
      </c>
      <c r="O103" s="11">
        <v>1.7</v>
      </c>
      <c r="P103" s="11">
        <v>0.29070000000000001</v>
      </c>
      <c r="Q103" s="11">
        <v>6.4000000000000001E-2</v>
      </c>
      <c r="R103" s="11">
        <v>0.39729999999999999</v>
      </c>
      <c r="S103" s="11">
        <v>3.1E-2</v>
      </c>
      <c r="T103" s="11">
        <f t="shared" si="19"/>
        <v>99.646000000000015</v>
      </c>
      <c r="U103" s="12">
        <f t="shared" si="20"/>
        <v>98.302141382587664</v>
      </c>
      <c r="V103" s="12"/>
      <c r="W103" s="17"/>
      <c r="X103" s="17"/>
      <c r="Y103" s="13"/>
      <c r="Z103" s="13"/>
      <c r="AA103" s="9"/>
      <c r="AB103" s="9"/>
    </row>
    <row r="104" spans="2:28" x14ac:dyDescent="0.2">
      <c r="B104" s="21" t="s">
        <v>55</v>
      </c>
      <c r="C104" s="5">
        <v>5.0761905170409163</v>
      </c>
      <c r="D104" s="5">
        <v>0.57827363568459411</v>
      </c>
      <c r="E104" s="5">
        <v>3.1660078307827497</v>
      </c>
      <c r="F104" s="5">
        <v>0.94089303134908686</v>
      </c>
      <c r="G104" s="5">
        <v>0.52638876192147332</v>
      </c>
      <c r="H104" s="5">
        <v>0.98777606975816756</v>
      </c>
      <c r="I104" s="5">
        <f t="shared" si="21"/>
        <v>1.9101826862581666</v>
      </c>
      <c r="J104" s="5"/>
      <c r="K104" s="6">
        <v>41.59</v>
      </c>
      <c r="L104" s="6">
        <v>0.1</v>
      </c>
      <c r="M104" s="6">
        <v>0.01</v>
      </c>
      <c r="N104" s="6">
        <v>53.65</v>
      </c>
      <c r="O104" s="6">
        <v>3.84</v>
      </c>
      <c r="P104" s="6">
        <v>0.22</v>
      </c>
      <c r="Q104" s="6">
        <v>0.04</v>
      </c>
      <c r="R104" s="6">
        <v>0.39</v>
      </c>
      <c r="S104" s="6">
        <v>0.05</v>
      </c>
      <c r="T104" s="6">
        <f t="shared" si="19"/>
        <v>99.89</v>
      </c>
      <c r="U104" s="7">
        <f t="shared" si="20"/>
        <v>96.139450210147388</v>
      </c>
      <c r="V104" s="7"/>
      <c r="W104" s="18">
        <v>7.6999999999999999E-2</v>
      </c>
      <c r="X104" s="18">
        <f>W104*0.2</f>
        <v>1.54E-2</v>
      </c>
      <c r="Y104" s="5">
        <f>AVERAGE(U104:U105)</f>
        <v>96.417444742162786</v>
      </c>
      <c r="Z104" s="5">
        <f>STDEV(U104:U105)</f>
        <v>0.39314363744173808</v>
      </c>
      <c r="AA104" s="5">
        <f>AVERAGE(G104:G105)</f>
        <v>0.34074012916922358</v>
      </c>
      <c r="AB104" s="5">
        <f>STDEV(G104:G105)</f>
        <v>0.26254681427425347</v>
      </c>
    </row>
    <row r="105" spans="2:28" x14ac:dyDescent="0.2">
      <c r="C105" s="5">
        <v>4.9216455913262926</v>
      </c>
      <c r="D105" s="5">
        <v>0.92305462497009449</v>
      </c>
      <c r="E105" s="5">
        <v>2.7143472039066463</v>
      </c>
      <c r="F105" s="5">
        <v>0.91448166762811034</v>
      </c>
      <c r="G105" s="5">
        <v>0.15509149641697384</v>
      </c>
      <c r="H105" s="5">
        <v>1.0327950374335682</v>
      </c>
      <c r="I105" s="5">
        <f t="shared" si="21"/>
        <v>2.2072983874196463</v>
      </c>
      <c r="J105" s="5"/>
      <c r="K105" s="6">
        <v>41.99</v>
      </c>
      <c r="L105" s="6">
        <v>0.12</v>
      </c>
      <c r="M105" s="6">
        <v>0</v>
      </c>
      <c r="N105" s="6">
        <v>54.01</v>
      </c>
      <c r="O105" s="6">
        <v>3.29</v>
      </c>
      <c r="P105" s="6">
        <v>0.18</v>
      </c>
      <c r="Q105" s="6">
        <v>0.06</v>
      </c>
      <c r="R105" s="6">
        <v>0.44</v>
      </c>
      <c r="S105" s="6">
        <v>0.06</v>
      </c>
      <c r="T105" s="6">
        <f t="shared" si="19"/>
        <v>100.15000000000002</v>
      </c>
      <c r="U105" s="7">
        <f t="shared" si="20"/>
        <v>96.695439274178185</v>
      </c>
      <c r="V105" s="7"/>
      <c r="W105" s="18"/>
      <c r="X105" s="18"/>
    </row>
    <row r="106" spans="2:28" x14ac:dyDescent="0.2">
      <c r="B106" s="20" t="s">
        <v>37</v>
      </c>
      <c r="C106" s="10">
        <v>6.4591187891300148</v>
      </c>
      <c r="D106" s="10">
        <v>0.30403123825624889</v>
      </c>
      <c r="E106" s="10">
        <v>3.0743360393361212</v>
      </c>
      <c r="F106" s="10">
        <v>0.70114072320119514</v>
      </c>
      <c r="G106" s="10">
        <v>-0.28440573101148647</v>
      </c>
      <c r="H106" s="10">
        <v>0.71874385984455458</v>
      </c>
      <c r="I106" s="10">
        <f>C106-E106</f>
        <v>3.3847827497938936</v>
      </c>
      <c r="J106" s="10"/>
      <c r="K106" s="11">
        <v>41.45</v>
      </c>
      <c r="L106" s="11">
        <v>3.4099999999999998E-2</v>
      </c>
      <c r="M106" s="11">
        <v>8.6999999999999994E-3</v>
      </c>
      <c r="N106" s="11">
        <v>53.26</v>
      </c>
      <c r="O106" s="11">
        <v>4.41</v>
      </c>
      <c r="P106" s="11">
        <v>0.39240000000000003</v>
      </c>
      <c r="Q106" s="11">
        <v>6.8500000000000005E-2</v>
      </c>
      <c r="R106" s="11">
        <v>0.1867</v>
      </c>
      <c r="S106" s="11">
        <v>6.7100000000000007E-2</v>
      </c>
      <c r="T106" s="11">
        <f t="shared" si="10"/>
        <v>99.877499999999998</v>
      </c>
      <c r="U106" s="12">
        <f t="shared" si="11"/>
        <v>95.56081447510239</v>
      </c>
      <c r="V106" s="12"/>
      <c r="W106" s="17">
        <v>1.7299999999999999E-2</v>
      </c>
      <c r="X106" s="17">
        <f>W106*0.2</f>
        <v>3.46E-3</v>
      </c>
      <c r="Y106" s="10">
        <f>AVERAGE(U106:U107)</f>
        <v>95.587630327407879</v>
      </c>
      <c r="Z106" s="10">
        <f>STDEV(U106:U107)</f>
        <v>3.7923342017006791E-2</v>
      </c>
      <c r="AA106" s="10">
        <f>AVERAGE(G106:G107)</f>
        <v>0.24126957767147195</v>
      </c>
      <c r="AB106" s="10">
        <f>STDEV(G106:G107)</f>
        <v>0.74341715094410299</v>
      </c>
    </row>
    <row r="107" spans="2:28" x14ac:dyDescent="0.2">
      <c r="B107" s="20"/>
      <c r="C107" s="10">
        <v>5.3087209993631221</v>
      </c>
      <c r="D107" s="10">
        <v>0.3865403959550327</v>
      </c>
      <c r="E107" s="10">
        <v>3.5274798060232539</v>
      </c>
      <c r="F107" s="10">
        <v>0.74354279707381732</v>
      </c>
      <c r="G107" s="10">
        <v>0.76694488635443037</v>
      </c>
      <c r="H107" s="10">
        <v>0.7702319750904969</v>
      </c>
      <c r="I107" s="10">
        <f>C107-E107</f>
        <v>1.7812411933398682</v>
      </c>
      <c r="J107" s="10"/>
      <c r="K107" s="11">
        <v>41.46</v>
      </c>
      <c r="L107" s="11">
        <v>5.8500000000000003E-2</v>
      </c>
      <c r="M107" s="11">
        <v>0</v>
      </c>
      <c r="N107" s="11">
        <v>53.33</v>
      </c>
      <c r="O107" s="11">
        <v>4.3600000000000003</v>
      </c>
      <c r="P107" s="11">
        <v>0.38469999999999999</v>
      </c>
      <c r="Q107" s="11">
        <v>0.1077</v>
      </c>
      <c r="R107" s="11">
        <v>0.21809999999999999</v>
      </c>
      <c r="S107" s="11">
        <v>0.14360000000000001</v>
      </c>
      <c r="T107" s="11">
        <f t="shared" si="10"/>
        <v>100.0626</v>
      </c>
      <c r="U107" s="12">
        <f t="shared" si="11"/>
        <v>95.614446179713354</v>
      </c>
      <c r="V107" s="12"/>
      <c r="W107" s="17"/>
      <c r="X107" s="17"/>
      <c r="Y107" s="13"/>
      <c r="Z107" s="13"/>
      <c r="AA107" s="9"/>
      <c r="AB107" s="9"/>
    </row>
    <row r="108" spans="2:28" x14ac:dyDescent="0.2">
      <c r="B108" s="21" t="s">
        <v>32</v>
      </c>
      <c r="C108" s="5">
        <v>5.475036887401151</v>
      </c>
      <c r="D108" s="5">
        <v>0.32720516084963053</v>
      </c>
      <c r="E108" s="5">
        <v>3.7867553955259581</v>
      </c>
      <c r="F108" s="5">
        <v>0.76551342546965107</v>
      </c>
      <c r="G108" s="5">
        <v>0.9397362140773593</v>
      </c>
      <c r="H108" s="5">
        <v>0.78419429896460258</v>
      </c>
      <c r="I108" s="5">
        <f t="shared" ref="I108:I110" si="22">C108-E108</f>
        <v>1.6882814918751929</v>
      </c>
      <c r="J108" s="5"/>
      <c r="K108" s="6">
        <v>41.24</v>
      </c>
      <c r="L108" s="6">
        <v>0.2016</v>
      </c>
      <c r="M108" s="6">
        <v>9.1999999999999998E-3</v>
      </c>
      <c r="N108" s="6">
        <v>56.07</v>
      </c>
      <c r="O108" s="6">
        <v>1.0167999999999999</v>
      </c>
      <c r="P108" s="6">
        <v>0.18049999999999999</v>
      </c>
      <c r="Q108" s="6">
        <v>1.12E-2</v>
      </c>
      <c r="R108" s="6">
        <v>0.40160000000000001</v>
      </c>
      <c r="S108" s="6">
        <v>7.9299999999999995E-2</v>
      </c>
      <c r="T108" s="6">
        <f t="shared" si="10"/>
        <v>99.210200000000015</v>
      </c>
      <c r="U108" s="7">
        <f t="shared" si="11"/>
        <v>98.992848443947381</v>
      </c>
      <c r="V108" s="7"/>
      <c r="W108" s="18">
        <v>6.8000000000000005E-2</v>
      </c>
      <c r="X108" s="18">
        <f>W108*0.2</f>
        <v>1.3600000000000001E-2</v>
      </c>
      <c r="Y108" s="5">
        <f>AVERAGE(U108:U110)</f>
        <v>98.62518050905301</v>
      </c>
      <c r="Z108" s="5">
        <f>STDEV(U108:U110)</f>
        <v>0.88830808149661322</v>
      </c>
      <c r="AA108" s="5">
        <f>AVERAGE(G108:G110)</f>
        <v>0.87487490707393201</v>
      </c>
      <c r="AB108" s="5">
        <f>STDEV(G108:G110)</f>
        <v>0.20700918654741216</v>
      </c>
    </row>
    <row r="109" spans="2:28" x14ac:dyDescent="0.2">
      <c r="C109" s="5">
        <v>3.4528360471509076</v>
      </c>
      <c r="D109" s="5">
        <v>0.36456855807204264</v>
      </c>
      <c r="E109" s="5">
        <v>2.4386765290852681</v>
      </c>
      <c r="F109" s="5">
        <v>0.79361032009973986</v>
      </c>
      <c r="G109" s="5">
        <v>0.64320178456679611</v>
      </c>
      <c r="H109" s="5">
        <v>0.81593888699865391</v>
      </c>
      <c r="I109" s="5">
        <f t="shared" si="22"/>
        <v>1.0141595180656395</v>
      </c>
      <c r="J109" s="5"/>
      <c r="K109" s="6">
        <v>41.37</v>
      </c>
      <c r="L109" s="6">
        <v>0.1777</v>
      </c>
      <c r="M109" s="6">
        <v>2.0000000000000001E-4</v>
      </c>
      <c r="N109" s="6">
        <v>56.49</v>
      </c>
      <c r="O109" s="6">
        <v>0.73980000000000001</v>
      </c>
      <c r="P109" s="6">
        <v>0.14499999999999999</v>
      </c>
      <c r="Q109" s="6">
        <v>8.5000000000000006E-3</v>
      </c>
      <c r="R109" s="6">
        <v>0.43240000000000001</v>
      </c>
      <c r="S109" s="6">
        <v>6.9000000000000006E-2</v>
      </c>
      <c r="T109" s="6">
        <f t="shared" si="10"/>
        <v>99.432600000000008</v>
      </c>
      <c r="U109" s="7">
        <f t="shared" si="11"/>
        <v>99.27062723286187</v>
      </c>
      <c r="V109" s="7"/>
      <c r="W109" s="18"/>
      <c r="X109" s="18"/>
    </row>
    <row r="110" spans="2:28" x14ac:dyDescent="0.2">
      <c r="C110" s="5">
        <v>3.6074081224533305</v>
      </c>
      <c r="D110" s="5">
        <v>0.30108206033393414</v>
      </c>
      <c r="E110" s="5">
        <v>2.9175389462533725</v>
      </c>
      <c r="F110" s="5">
        <v>0.74745501088233635</v>
      </c>
      <c r="G110" s="5">
        <v>1.0416867225776405</v>
      </c>
      <c r="H110" s="5">
        <v>0.76367588894816218</v>
      </c>
      <c r="I110" s="5">
        <f t="shared" si="22"/>
        <v>0.68986917619995802</v>
      </c>
      <c r="J110" s="5"/>
      <c r="K110" s="6">
        <v>41.52</v>
      </c>
      <c r="L110" s="6">
        <v>0.223</v>
      </c>
      <c r="M110" s="6">
        <v>1.77E-2</v>
      </c>
      <c r="N110" s="6">
        <v>55.04</v>
      </c>
      <c r="O110" s="6">
        <v>2.4</v>
      </c>
      <c r="P110" s="6">
        <v>0.14729999999999999</v>
      </c>
      <c r="Q110" s="6">
        <v>1.5800000000000002E-2</v>
      </c>
      <c r="R110" s="6">
        <v>0.40450000000000003</v>
      </c>
      <c r="S110" s="6">
        <v>6.1800000000000001E-2</v>
      </c>
      <c r="T110" s="6">
        <f t="shared" si="10"/>
        <v>99.830100000000016</v>
      </c>
      <c r="U110" s="7">
        <f t="shared" si="11"/>
        <v>97.612065850349808</v>
      </c>
      <c r="V110" s="7"/>
      <c r="W110" s="18"/>
      <c r="X110" s="18"/>
    </row>
    <row r="111" spans="2:28" x14ac:dyDescent="0.2">
      <c r="B111" s="20" t="s">
        <v>38</v>
      </c>
      <c r="C111" s="10">
        <v>5.525804164149819</v>
      </c>
      <c r="D111" s="10">
        <v>0.33491003442925904</v>
      </c>
      <c r="E111" s="10">
        <v>2.468196024612741</v>
      </c>
      <c r="F111" s="10">
        <v>0.77203578805799855</v>
      </c>
      <c r="G111" s="10">
        <v>-0.40522214074516505</v>
      </c>
      <c r="H111" s="10">
        <v>0.79143452120082514</v>
      </c>
      <c r="I111" s="10">
        <f>C111-E111</f>
        <v>3.057608139537078</v>
      </c>
      <c r="J111" s="10"/>
      <c r="K111" s="11">
        <v>40.950000000000003</v>
      </c>
      <c r="L111" s="11">
        <v>0.1022</v>
      </c>
      <c r="M111" s="11">
        <v>0</v>
      </c>
      <c r="N111" s="11">
        <v>50.48</v>
      </c>
      <c r="O111" s="11">
        <v>7.08</v>
      </c>
      <c r="P111" s="11">
        <v>0.40400000000000003</v>
      </c>
      <c r="Q111" s="11">
        <v>8.3699999999999997E-2</v>
      </c>
      <c r="R111" s="11">
        <v>0.1605</v>
      </c>
      <c r="S111" s="11">
        <v>3.8699999999999998E-2</v>
      </c>
      <c r="T111" s="11">
        <f t="shared" si="10"/>
        <v>99.299099999999996</v>
      </c>
      <c r="U111" s="12">
        <f t="shared" si="11"/>
        <v>92.705345703901983</v>
      </c>
      <c r="V111" s="12"/>
      <c r="W111" s="17">
        <v>6.8000000000000005E-2</v>
      </c>
      <c r="X111" s="17">
        <f>W111*0.2</f>
        <v>1.3600000000000001E-2</v>
      </c>
      <c r="Y111" s="10">
        <f>AVERAGE(U111:U113)</f>
        <v>92.780485375151386</v>
      </c>
      <c r="Z111" s="10">
        <f>STDEV(U111:U113)</f>
        <v>0.15829926538285746</v>
      </c>
      <c r="AA111" s="10">
        <f>AVERAGE(G111:G113)</f>
        <v>-5.8768013219026326E-2</v>
      </c>
      <c r="AB111" s="10">
        <f>STDEV(G111:G113)</f>
        <v>0.45235137685368698</v>
      </c>
    </row>
    <row r="112" spans="2:28" x14ac:dyDescent="0.2">
      <c r="B112" s="20"/>
      <c r="C112" s="10">
        <v>5.3554118965351432</v>
      </c>
      <c r="D112" s="10">
        <v>0.32882846902730006</v>
      </c>
      <c r="E112" s="10">
        <v>3.2377978610778344</v>
      </c>
      <c r="F112" s="10">
        <v>0.72435557511134296</v>
      </c>
      <c r="G112" s="10">
        <v>0.45298367487955993</v>
      </c>
      <c r="H112" s="10">
        <v>0.74426396809953643</v>
      </c>
      <c r="I112" s="10">
        <f t="shared" ref="I112:I116" si="23">C112-E112</f>
        <v>2.1176140354573088</v>
      </c>
      <c r="J112" s="10"/>
      <c r="K112" s="11">
        <v>41.07</v>
      </c>
      <c r="L112" s="11">
        <v>7.9299999999999995E-2</v>
      </c>
      <c r="M112" s="11">
        <v>0</v>
      </c>
      <c r="N112" s="11">
        <v>50.6</v>
      </c>
      <c r="O112" s="11">
        <v>7.13</v>
      </c>
      <c r="P112" s="11">
        <v>0.4456</v>
      </c>
      <c r="Q112" s="11">
        <v>0.10580000000000001</v>
      </c>
      <c r="R112" s="11">
        <v>0.1454</v>
      </c>
      <c r="S112" s="11">
        <v>3.9800000000000002E-2</v>
      </c>
      <c r="T112" s="11">
        <f t="shared" si="10"/>
        <v>99.615899999999996</v>
      </c>
      <c r="U112" s="12">
        <f t="shared" si="11"/>
        <v>92.673749355821599</v>
      </c>
      <c r="V112" s="12"/>
      <c r="W112" s="17"/>
      <c r="X112" s="17"/>
      <c r="Y112" s="13"/>
      <c r="Z112" s="13"/>
      <c r="AA112" s="9"/>
      <c r="AB112" s="9"/>
    </row>
    <row r="113" spans="2:28" x14ac:dyDescent="0.2">
      <c r="B113" s="20"/>
      <c r="C113" s="10">
        <v>5.0181415726203893</v>
      </c>
      <c r="D113" s="10">
        <v>0.39791837964910542</v>
      </c>
      <c r="E113" s="10">
        <v>2.3853680439711287</v>
      </c>
      <c r="F113" s="10">
        <v>0.75363012899316573</v>
      </c>
      <c r="G113" s="10">
        <v>-0.22406557379147385</v>
      </c>
      <c r="H113" s="10">
        <v>0.78151983141433745</v>
      </c>
      <c r="I113" s="10">
        <f t="shared" si="23"/>
        <v>2.6327735286492606</v>
      </c>
      <c r="J113" s="10"/>
      <c r="K113" s="11">
        <v>40.85</v>
      </c>
      <c r="L113" s="11">
        <v>0.04</v>
      </c>
      <c r="M113" s="11">
        <v>0.01</v>
      </c>
      <c r="N113" s="11">
        <v>50.69</v>
      </c>
      <c r="O113" s="11">
        <v>6.84</v>
      </c>
      <c r="P113" s="11">
        <v>0.51</v>
      </c>
      <c r="Q113" s="11">
        <v>7.0000000000000007E-2</v>
      </c>
      <c r="R113" s="11">
        <v>0.22</v>
      </c>
      <c r="S113" s="11">
        <v>0.04</v>
      </c>
      <c r="T113" s="11">
        <f t="shared" si="10"/>
        <v>99.27000000000001</v>
      </c>
      <c r="U113" s="12">
        <f t="shared" si="11"/>
        <v>92.962361065730605</v>
      </c>
      <c r="V113" s="12"/>
      <c r="W113" s="17"/>
      <c r="X113" s="17"/>
      <c r="Y113" s="13"/>
      <c r="Z113" s="13"/>
      <c r="AA113" s="9"/>
      <c r="AB113" s="9"/>
    </row>
    <row r="114" spans="2:28" x14ac:dyDescent="0.2">
      <c r="B114" s="21" t="s">
        <v>31</v>
      </c>
      <c r="C114" s="5">
        <v>7.6467429752038782</v>
      </c>
      <c r="D114" s="5">
        <v>0.33823902971047032</v>
      </c>
      <c r="E114" s="5">
        <v>6.1463257869048142</v>
      </c>
      <c r="F114" s="5">
        <v>0.80136525744867504</v>
      </c>
      <c r="G114" s="5">
        <v>2.1700194397987973</v>
      </c>
      <c r="H114" s="5">
        <v>0.82043985838788258</v>
      </c>
      <c r="I114" s="5">
        <f t="shared" si="23"/>
        <v>1.500417188299064</v>
      </c>
      <c r="J114" s="5"/>
      <c r="K114" s="6">
        <v>41.41</v>
      </c>
      <c r="L114" s="6">
        <v>5.6500000000000002E-2</v>
      </c>
      <c r="M114" s="6">
        <v>0</v>
      </c>
      <c r="N114" s="6">
        <v>55.48</v>
      </c>
      <c r="O114" s="6">
        <v>2.14</v>
      </c>
      <c r="P114" s="6">
        <v>0.20830000000000001</v>
      </c>
      <c r="Q114" s="6">
        <v>0.10730000000000001</v>
      </c>
      <c r="R114" s="6">
        <v>0.21279999999999999</v>
      </c>
      <c r="S114" s="6">
        <v>3.3700000000000001E-2</v>
      </c>
      <c r="T114" s="6">
        <f t="shared" si="10"/>
        <v>99.648599999999973</v>
      </c>
      <c r="U114" s="7">
        <f t="shared" si="11"/>
        <v>97.881807971876967</v>
      </c>
      <c r="V114" s="7"/>
      <c r="W114" s="18">
        <v>0.08</v>
      </c>
      <c r="X114" s="18">
        <f>W114*0.2</f>
        <v>1.6E-2</v>
      </c>
      <c r="Y114" s="5">
        <f>AVERAGE(U114:U116)</f>
        <v>97.791032628669697</v>
      </c>
      <c r="Z114" s="5">
        <f>STDEV(U114:U116)</f>
        <v>0.24322724401218671</v>
      </c>
      <c r="AA114" s="5">
        <f>AVERAGE(G114:G116)</f>
        <v>1.8664837680919035</v>
      </c>
      <c r="AB114" s="5">
        <f>STDEV(G114:G116)</f>
        <v>0.34722194301291409</v>
      </c>
    </row>
    <row r="115" spans="2:28" x14ac:dyDescent="0.2">
      <c r="C115" s="5">
        <v>5.3139461020218635</v>
      </c>
      <c r="D115" s="5">
        <v>0.31558914973732177</v>
      </c>
      <c r="E115" s="5">
        <v>4.2511140983772107</v>
      </c>
      <c r="F115" s="5">
        <v>0.63240651818555604</v>
      </c>
      <c r="G115" s="5">
        <v>1.4878621253258415</v>
      </c>
      <c r="H115" s="5">
        <v>0.6533520497670231</v>
      </c>
      <c r="I115" s="5">
        <f t="shared" si="23"/>
        <v>1.0628320036446528</v>
      </c>
      <c r="J115" s="5"/>
      <c r="K115" s="6">
        <v>41.29</v>
      </c>
      <c r="L115" s="6">
        <v>3.5400000000000001E-2</v>
      </c>
      <c r="M115" s="6">
        <v>2.8999999999999998E-3</v>
      </c>
      <c r="N115" s="6">
        <v>55.94</v>
      </c>
      <c r="O115" s="6">
        <v>2.06</v>
      </c>
      <c r="P115" s="6">
        <v>0.3674</v>
      </c>
      <c r="Q115" s="6">
        <v>5.8500000000000003E-2</v>
      </c>
      <c r="R115" s="6">
        <v>0.17460000000000001</v>
      </c>
      <c r="S115" s="6">
        <v>3.3300000000000003E-2</v>
      </c>
      <c r="T115" s="6">
        <f t="shared" si="10"/>
        <v>99.962099999999992</v>
      </c>
      <c r="U115" s="7">
        <f t="shared" si="11"/>
        <v>97.975817435935639</v>
      </c>
      <c r="V115" s="7"/>
      <c r="W115" s="18"/>
      <c r="X115" s="18"/>
    </row>
    <row r="116" spans="2:28" x14ac:dyDescent="0.2">
      <c r="C116" s="5">
        <v>7.4679344582954261</v>
      </c>
      <c r="D116" s="5">
        <v>0.31535100156439971</v>
      </c>
      <c r="E116" s="5">
        <v>5.824895657464694</v>
      </c>
      <c r="F116" s="5">
        <v>0.72788048937924277</v>
      </c>
      <c r="G116" s="5">
        <v>1.9415697391510722</v>
      </c>
      <c r="H116" s="5">
        <v>0.74612349778794118</v>
      </c>
      <c r="I116" s="5">
        <f t="shared" si="23"/>
        <v>1.6430388008307322</v>
      </c>
      <c r="J116" s="5"/>
      <c r="K116" s="6">
        <v>41.36</v>
      </c>
      <c r="L116" s="6">
        <v>0.06</v>
      </c>
      <c r="M116" s="6">
        <v>0.01</v>
      </c>
      <c r="N116" s="6">
        <v>55.27</v>
      </c>
      <c r="O116" s="6">
        <v>2.5099999999999998</v>
      </c>
      <c r="P116" s="6">
        <v>0.31</v>
      </c>
      <c r="Q116" s="6">
        <v>0.08</v>
      </c>
      <c r="R116" s="6">
        <v>0.2</v>
      </c>
      <c r="S116" s="6">
        <v>0.04</v>
      </c>
      <c r="T116" s="6">
        <f t="shared" si="10"/>
        <v>99.840000000000018</v>
      </c>
      <c r="U116" s="7">
        <f t="shared" si="11"/>
        <v>97.515472478196486</v>
      </c>
      <c r="V116" s="7"/>
      <c r="W116" s="18"/>
      <c r="X116" s="18"/>
    </row>
    <row r="117" spans="2:28" x14ac:dyDescent="0.2">
      <c r="B117" s="20" t="s">
        <v>39</v>
      </c>
      <c r="C117" s="10">
        <v>5.3088293061224494</v>
      </c>
      <c r="D117" s="10">
        <v>0.29161924679601819</v>
      </c>
      <c r="E117" s="10">
        <v>4.3977305235615916</v>
      </c>
      <c r="F117" s="10">
        <v>0.8021552865413315</v>
      </c>
      <c r="G117" s="10">
        <v>1.6371392843779176</v>
      </c>
      <c r="H117" s="10">
        <v>0.81636291097633362</v>
      </c>
      <c r="I117" s="10">
        <f>C117-E117</f>
        <v>0.91109878256085786</v>
      </c>
      <c r="J117" s="10"/>
      <c r="K117" s="11">
        <v>40.83</v>
      </c>
      <c r="L117" s="11">
        <v>6.6E-3</v>
      </c>
      <c r="M117" s="11">
        <v>3.8E-3</v>
      </c>
      <c r="N117" s="11">
        <v>50.4</v>
      </c>
      <c r="O117" s="11">
        <v>7.89</v>
      </c>
      <c r="P117" s="11">
        <v>0.40139999999999998</v>
      </c>
      <c r="Q117" s="11">
        <v>0.3654</v>
      </c>
      <c r="R117" s="11">
        <v>7.9799999999999996E-2</v>
      </c>
      <c r="S117" s="11">
        <v>1.14E-2</v>
      </c>
      <c r="T117" s="11">
        <f t="shared" ref="T117:T127" si="24">SUM(K117:S117)</f>
        <v>99.988399999999984</v>
      </c>
      <c r="U117" s="12">
        <f t="shared" ref="U117:U127" si="25">100*N117/40.31/(N117/40.31+O117/71.85)</f>
        <v>91.926305729675519</v>
      </c>
      <c r="V117" s="12"/>
      <c r="W117" s="17">
        <v>1.7000000000000001E-2</v>
      </c>
      <c r="X117" s="17">
        <f>W117*0.2</f>
        <v>3.4000000000000002E-3</v>
      </c>
      <c r="Y117" s="10">
        <f>AVERAGE(U117:U118)</f>
        <v>92.115020733809715</v>
      </c>
      <c r="Z117" s="10">
        <f>STDEV(U117:U118)</f>
        <v>0.26688331826987383</v>
      </c>
      <c r="AA117" s="10">
        <f>AVERAGE(G117:G118)</f>
        <v>1.6859406438412221</v>
      </c>
      <c r="AB117" s="10">
        <f>STDEV(G117:G118)</f>
        <v>6.9015544415249888E-2</v>
      </c>
    </row>
    <row r="118" spans="2:28" x14ac:dyDescent="0.2">
      <c r="B118" s="20"/>
      <c r="C118" s="10">
        <v>5.3511039544735119</v>
      </c>
      <c r="D118" s="10">
        <v>0.27212237090925723</v>
      </c>
      <c r="E118" s="10">
        <v>4.5173160596307529</v>
      </c>
      <c r="F118" s="10">
        <v>0.82161921692519158</v>
      </c>
      <c r="G118" s="10">
        <v>1.7347420033045267</v>
      </c>
      <c r="H118" s="10">
        <v>0.83371542851081337</v>
      </c>
      <c r="I118" s="10">
        <f>C118-E118</f>
        <v>0.83378789484275906</v>
      </c>
      <c r="J118" s="10"/>
      <c r="K118" s="11">
        <v>41.2</v>
      </c>
      <c r="L118" s="11">
        <v>1.47E-2</v>
      </c>
      <c r="M118" s="11">
        <v>0</v>
      </c>
      <c r="N118" s="11">
        <v>50.33</v>
      </c>
      <c r="O118" s="11">
        <v>7.48</v>
      </c>
      <c r="P118" s="11">
        <v>0.36280000000000001</v>
      </c>
      <c r="Q118" s="11">
        <v>0.35460000000000003</v>
      </c>
      <c r="R118" s="11">
        <v>3.44E-2</v>
      </c>
      <c r="S118" s="11">
        <v>2.81E-2</v>
      </c>
      <c r="T118" s="11">
        <f t="shared" si="24"/>
        <v>99.804600000000022</v>
      </c>
      <c r="U118" s="12">
        <f t="shared" si="25"/>
        <v>92.30373573794391</v>
      </c>
      <c r="V118" s="12"/>
      <c r="W118" s="17"/>
      <c r="X118" s="17"/>
      <c r="Y118" s="13"/>
      <c r="Z118" s="13"/>
      <c r="AA118" s="9"/>
      <c r="AB118" s="9"/>
    </row>
    <row r="119" spans="2:28" x14ac:dyDescent="0.2">
      <c r="B119" s="21" t="s">
        <v>33</v>
      </c>
      <c r="C119" s="5">
        <v>5.5969599668579573</v>
      </c>
      <c r="D119" s="5">
        <v>0.27404467095001606</v>
      </c>
      <c r="E119" s="5">
        <v>2.8625497392717527</v>
      </c>
      <c r="F119" s="5">
        <v>0.73881837306773768</v>
      </c>
      <c r="G119" s="5">
        <v>-4.7869443494385155E-2</v>
      </c>
      <c r="H119" s="5">
        <v>0.75243588339982626</v>
      </c>
      <c r="I119" s="5">
        <f t="shared" ref="I119:I121" si="26">C119-E119</f>
        <v>2.7344102275862046</v>
      </c>
      <c r="J119" s="5"/>
      <c r="K119" s="6">
        <v>41.16</v>
      </c>
      <c r="L119" s="6">
        <v>7.9699999999999993E-2</v>
      </c>
      <c r="M119" s="6">
        <v>0</v>
      </c>
      <c r="N119" s="6">
        <v>50.21</v>
      </c>
      <c r="O119" s="6">
        <v>7.54</v>
      </c>
      <c r="P119" s="6">
        <v>0.47670000000000001</v>
      </c>
      <c r="Q119" s="6">
        <v>0.111</v>
      </c>
      <c r="R119" s="6">
        <v>0.22409999999999999</v>
      </c>
      <c r="S119" s="6">
        <v>4.1500000000000002E-2</v>
      </c>
      <c r="T119" s="6">
        <f t="shared" si="24"/>
        <v>99.843000000000018</v>
      </c>
      <c r="U119" s="7">
        <f t="shared" si="25"/>
        <v>92.229697366953388</v>
      </c>
      <c r="V119" s="7"/>
      <c r="W119" s="18">
        <v>4.2000000000000003E-2</v>
      </c>
      <c r="X119" s="18">
        <f>W119*0.2</f>
        <v>8.4000000000000012E-3</v>
      </c>
      <c r="Y119" s="5">
        <f>AVERAGE(U119:U121)</f>
        <v>92.044432138165348</v>
      </c>
      <c r="Z119" s="5">
        <f>STDEV(U119:U121)</f>
        <v>0.17530940734085954</v>
      </c>
      <c r="AA119" s="5">
        <f>AVERAGE(G119:G121)</f>
        <v>0.25790575687613054</v>
      </c>
      <c r="AB119" s="5">
        <f>STDEV(G119:G121)</f>
        <v>0.26857984573679539</v>
      </c>
    </row>
    <row r="120" spans="2:28" x14ac:dyDescent="0.2">
      <c r="C120" s="5">
        <v>5.5017097857994255</v>
      </c>
      <c r="D120" s="5">
        <v>0.21634584334720883</v>
      </c>
      <c r="E120" s="5">
        <v>3.2268351641008444</v>
      </c>
      <c r="F120" s="5">
        <v>0.84406864181551422</v>
      </c>
      <c r="G120" s="5">
        <v>0.36594607548514313</v>
      </c>
      <c r="H120" s="5">
        <v>0.85153278607927729</v>
      </c>
      <c r="I120" s="5">
        <f t="shared" si="26"/>
        <v>2.2748746216985811</v>
      </c>
      <c r="J120" s="5"/>
      <c r="K120" s="6">
        <v>40.06</v>
      </c>
      <c r="L120" s="6">
        <v>7.2999999999999995E-2</v>
      </c>
      <c r="M120" s="6">
        <v>1.6799999999999999E-2</v>
      </c>
      <c r="N120" s="6">
        <v>50.73</v>
      </c>
      <c r="O120" s="6">
        <v>7.99</v>
      </c>
      <c r="P120" s="6">
        <v>0.19750000000000001</v>
      </c>
      <c r="Q120" s="6">
        <v>0.2477</v>
      </c>
      <c r="R120" s="6">
        <v>0.10879999999999999</v>
      </c>
      <c r="S120" s="6">
        <v>6.0999999999999999E-2</v>
      </c>
      <c r="T120" s="6">
        <f t="shared" si="24"/>
        <v>99.484800000000007</v>
      </c>
      <c r="U120" s="7">
        <f t="shared" si="25"/>
        <v>91.881152623246322</v>
      </c>
      <c r="V120" s="7"/>
      <c r="W120" s="18"/>
      <c r="X120" s="18"/>
    </row>
    <row r="121" spans="2:28" x14ac:dyDescent="0.2">
      <c r="C121" s="5">
        <v>5.4130010520072815</v>
      </c>
      <c r="D121" s="5">
        <v>0.25156715546348568</v>
      </c>
      <c r="E121" s="5">
        <v>3.2704011856814201</v>
      </c>
      <c r="F121" s="5">
        <v>0.7216688777531316</v>
      </c>
      <c r="G121" s="5">
        <v>0.45564063863763371</v>
      </c>
      <c r="H121" s="5">
        <v>0.73342928263882723</v>
      </c>
      <c r="I121" s="5">
        <f t="shared" si="26"/>
        <v>2.1425998663258614</v>
      </c>
      <c r="J121" s="5"/>
      <c r="K121" s="6">
        <v>40.89</v>
      </c>
      <c r="L121" s="6">
        <v>8.3199999999999996E-2</v>
      </c>
      <c r="M121" s="6">
        <v>1.4500000000000001E-2</v>
      </c>
      <c r="N121" s="6">
        <v>50.09</v>
      </c>
      <c r="O121" s="6">
        <v>7.74</v>
      </c>
      <c r="P121" s="6">
        <v>0.56969999999999998</v>
      </c>
      <c r="Q121" s="6">
        <v>0.11020000000000001</v>
      </c>
      <c r="R121" s="6">
        <v>0.20749999999999999</v>
      </c>
      <c r="S121" s="6">
        <v>3.7699999999999997E-2</v>
      </c>
      <c r="T121" s="6">
        <f t="shared" si="24"/>
        <v>99.742799999999988</v>
      </c>
      <c r="U121" s="7">
        <f t="shared" si="25"/>
        <v>92.022446424296348</v>
      </c>
      <c r="V121" s="7"/>
      <c r="W121" s="18"/>
      <c r="X121" s="18"/>
    </row>
    <row r="122" spans="2:28" x14ac:dyDescent="0.2">
      <c r="B122" s="20" t="s">
        <v>40</v>
      </c>
      <c r="C122" s="10">
        <v>5.6361724149182137</v>
      </c>
      <c r="D122" s="10">
        <v>0.28318767555668511</v>
      </c>
      <c r="E122" s="10">
        <v>2.9485142712096799</v>
      </c>
      <c r="F122" s="10">
        <v>0.86756196488513437</v>
      </c>
      <c r="G122" s="10">
        <v>1.7704615452208472E-2</v>
      </c>
      <c r="H122" s="10">
        <v>0.87997077287131165</v>
      </c>
      <c r="I122" s="10">
        <f>C122-E122</f>
        <v>2.6876581437085338</v>
      </c>
      <c r="J122" s="10"/>
      <c r="K122" s="11">
        <v>40.19</v>
      </c>
      <c r="L122" s="11">
        <v>0.1119</v>
      </c>
      <c r="M122" s="11">
        <v>2.8999999999999998E-3</v>
      </c>
      <c r="N122" s="11">
        <v>51.68</v>
      </c>
      <c r="O122" s="11">
        <v>6.21</v>
      </c>
      <c r="P122" s="11">
        <v>0.30740000000000001</v>
      </c>
      <c r="Q122" s="11">
        <v>0.25530000000000003</v>
      </c>
      <c r="R122" s="11">
        <v>0.2258</v>
      </c>
      <c r="S122" s="11">
        <v>4.1399999999999999E-2</v>
      </c>
      <c r="T122" s="11">
        <f t="shared" si="24"/>
        <v>99.024699999999996</v>
      </c>
      <c r="U122" s="12">
        <f t="shared" si="25"/>
        <v>93.684293944713119</v>
      </c>
      <c r="V122" s="12"/>
      <c r="W122" s="17">
        <v>5.0999999999999997E-2</v>
      </c>
      <c r="X122" s="17">
        <f>W122*0.2</f>
        <v>1.0200000000000001E-2</v>
      </c>
      <c r="Y122" s="10">
        <f>AVERAGE(U122:U124)</f>
        <v>94.343485799477321</v>
      </c>
      <c r="Z122" s="10">
        <f>STDEV(U122:U124)</f>
        <v>0.665059912032953</v>
      </c>
      <c r="AA122" s="10">
        <f>AVERAGE(G122:G124)</f>
        <v>0.24889900712451851</v>
      </c>
      <c r="AB122" s="10">
        <f>STDEV(G122:G124)</f>
        <v>0.26401003788054273</v>
      </c>
    </row>
    <row r="123" spans="2:28" x14ac:dyDescent="0.2">
      <c r="B123" s="20"/>
      <c r="C123" s="10">
        <v>4.783890349500231</v>
      </c>
      <c r="D123" s="10">
        <v>0.28649486036521171</v>
      </c>
      <c r="E123" s="10">
        <v>2.680034423475</v>
      </c>
      <c r="F123" s="10">
        <v>0.81863485054678065</v>
      </c>
      <c r="G123" s="10">
        <v>0.19241144173487967</v>
      </c>
      <c r="H123" s="10">
        <v>0.83208008184668769</v>
      </c>
      <c r="I123" s="10">
        <f t="shared" ref="I123:I127" si="27">C123-E123</f>
        <v>2.103855926025231</v>
      </c>
      <c r="J123" s="10"/>
      <c r="K123" s="11">
        <v>40.799999999999997</v>
      </c>
      <c r="L123" s="11">
        <v>0.11260000000000001</v>
      </c>
      <c r="M123" s="11">
        <v>1.7600000000000001E-2</v>
      </c>
      <c r="N123" s="11">
        <v>50.98</v>
      </c>
      <c r="O123" s="11">
        <v>5.46</v>
      </c>
      <c r="P123" s="11">
        <v>0.62</v>
      </c>
      <c r="Q123" s="11">
        <v>0.25209999999999999</v>
      </c>
      <c r="R123" s="11">
        <v>0.19220000000000001</v>
      </c>
      <c r="S123" s="11">
        <v>5.6899999999999999E-2</v>
      </c>
      <c r="T123" s="11">
        <f t="shared" si="24"/>
        <v>98.491399999999999</v>
      </c>
      <c r="U123" s="12">
        <f t="shared" si="25"/>
        <v>94.331901040781403</v>
      </c>
      <c r="V123" s="12"/>
      <c r="W123" s="17"/>
      <c r="X123" s="17"/>
      <c r="Y123" s="13"/>
      <c r="Z123" s="13"/>
      <c r="AA123" s="9"/>
      <c r="AB123" s="9"/>
    </row>
    <row r="124" spans="2:28" x14ac:dyDescent="0.2">
      <c r="B124" s="20"/>
      <c r="C124" s="10">
        <v>5.2138603835135786</v>
      </c>
      <c r="D124" s="10">
        <v>0.26594497392486766</v>
      </c>
      <c r="E124" s="10">
        <v>3.2477883636135285</v>
      </c>
      <c r="F124" s="10">
        <v>0.84799344688311862</v>
      </c>
      <c r="G124" s="10">
        <v>0.53658096418646739</v>
      </c>
      <c r="H124" s="10">
        <v>0.8591957829973722</v>
      </c>
      <c r="I124" s="10">
        <f t="shared" si="27"/>
        <v>1.9660720199000501</v>
      </c>
      <c r="J124" s="10"/>
      <c r="K124" s="11">
        <v>41.15</v>
      </c>
      <c r="L124" s="11">
        <v>0.15939999999999999</v>
      </c>
      <c r="M124" s="11">
        <v>2.1899999999999999E-2</v>
      </c>
      <c r="N124" s="11">
        <v>51.32</v>
      </c>
      <c r="O124" s="11">
        <v>4.8</v>
      </c>
      <c r="P124" s="11">
        <v>0.44130000000000003</v>
      </c>
      <c r="Q124" s="11">
        <v>0.22500000000000001</v>
      </c>
      <c r="R124" s="11">
        <v>0.33</v>
      </c>
      <c r="S124" s="11">
        <v>0.155</v>
      </c>
      <c r="T124" s="11">
        <f t="shared" si="24"/>
        <v>98.602599999999981</v>
      </c>
      <c r="U124" s="12">
        <f t="shared" si="25"/>
        <v>95.014262412937455</v>
      </c>
      <c r="V124" s="12"/>
      <c r="W124" s="17"/>
      <c r="X124" s="17"/>
      <c r="Y124" s="13"/>
      <c r="Z124" s="13"/>
      <c r="AA124" s="9"/>
      <c r="AB124" s="9"/>
    </row>
    <row r="125" spans="2:28" x14ac:dyDescent="0.2">
      <c r="B125" s="21" t="s">
        <v>41</v>
      </c>
      <c r="C125" s="5">
        <v>5.5292822706527893</v>
      </c>
      <c r="D125" s="5">
        <v>0.29563291006500558</v>
      </c>
      <c r="E125" s="5">
        <v>3.5357260113928053</v>
      </c>
      <c r="F125" s="5">
        <v>0.87273090441664003</v>
      </c>
      <c r="G125" s="5">
        <v>0.66049923065335481</v>
      </c>
      <c r="H125" s="5">
        <v>0.88616695480001839</v>
      </c>
      <c r="I125" s="5">
        <f t="shared" si="27"/>
        <v>1.993556259259984</v>
      </c>
      <c r="J125" s="5"/>
      <c r="K125" s="6">
        <v>41.07</v>
      </c>
      <c r="L125" s="6">
        <v>6.8400000000000002E-2</v>
      </c>
      <c r="M125" s="6">
        <v>0</v>
      </c>
      <c r="N125" s="6">
        <v>51.41</v>
      </c>
      <c r="O125" s="6">
        <v>6.85</v>
      </c>
      <c r="P125" s="6">
        <v>0.44600000000000001</v>
      </c>
      <c r="Q125" s="6">
        <v>9.2399999999999996E-2</v>
      </c>
      <c r="R125" s="6">
        <v>0.21870000000000001</v>
      </c>
      <c r="S125" s="6">
        <v>4.5900000000000003E-2</v>
      </c>
      <c r="T125" s="6">
        <f t="shared" si="24"/>
        <v>100.20139999999998</v>
      </c>
      <c r="U125" s="7">
        <f t="shared" si="25"/>
        <v>93.044628976012689</v>
      </c>
      <c r="V125" s="7"/>
      <c r="W125" s="18">
        <v>5.7000000000000002E-2</v>
      </c>
      <c r="X125" s="18">
        <f>W125*0.2</f>
        <v>1.14E-2</v>
      </c>
      <c r="Y125" s="5">
        <f>AVERAGE(U125:U127)</f>
        <v>91.748330106166705</v>
      </c>
      <c r="Z125" s="5">
        <f>STDEV(U125:U127)</f>
        <v>2.0549516693311003</v>
      </c>
      <c r="AA125" s="5">
        <f>AVERAGE(G125:G127)</f>
        <v>0.42420687727605033</v>
      </c>
      <c r="AB125" s="5">
        <f>STDEV(G125:G127)</f>
        <v>0.20464057435278132</v>
      </c>
    </row>
    <row r="126" spans="2:28" x14ac:dyDescent="0.2">
      <c r="C126" s="5">
        <v>5.5363081844825786</v>
      </c>
      <c r="D126" s="5">
        <v>0.29919120178479131</v>
      </c>
      <c r="E126" s="5">
        <v>3.1834551998096234</v>
      </c>
      <c r="F126" s="5">
        <v>0.88762043363590726</v>
      </c>
      <c r="G126" s="5">
        <v>0.30457494387868245</v>
      </c>
      <c r="H126" s="5">
        <v>0.90115203582356274</v>
      </c>
      <c r="I126" s="5">
        <f t="shared" si="27"/>
        <v>2.3528529846729551</v>
      </c>
      <c r="J126" s="5"/>
      <c r="K126" s="6">
        <v>40.46</v>
      </c>
      <c r="L126" s="6">
        <v>8.09E-2</v>
      </c>
      <c r="M126" s="6">
        <v>5.3E-3</v>
      </c>
      <c r="N126" s="6">
        <v>47.59</v>
      </c>
      <c r="O126" s="6">
        <v>10.08</v>
      </c>
      <c r="P126" s="6">
        <v>0.65500000000000003</v>
      </c>
      <c r="Q126" s="6">
        <v>0.18029999999999999</v>
      </c>
      <c r="R126" s="6">
        <v>0.22459999999999999</v>
      </c>
      <c r="S126" s="6">
        <v>3.0099999999999998E-2</v>
      </c>
      <c r="T126" s="6">
        <f t="shared" si="24"/>
        <v>99.306200000000004</v>
      </c>
      <c r="U126" s="7">
        <f t="shared" si="25"/>
        <v>89.378979551875702</v>
      </c>
      <c r="V126" s="7"/>
      <c r="W126" s="18"/>
      <c r="X126" s="18"/>
    </row>
    <row r="127" spans="2:28" x14ac:dyDescent="0.2">
      <c r="C127" s="5">
        <v>5.2823174395685246</v>
      </c>
      <c r="D127" s="5">
        <v>0.27300073537063779</v>
      </c>
      <c r="E127" s="5">
        <v>3.0543515258717466</v>
      </c>
      <c r="F127" s="5">
        <v>0.84127904124424635</v>
      </c>
      <c r="G127" s="5">
        <v>0.30754645729611374</v>
      </c>
      <c r="H127" s="5">
        <v>0.85317241833402524</v>
      </c>
      <c r="I127" s="5">
        <f t="shared" si="27"/>
        <v>2.227965913696778</v>
      </c>
      <c r="J127" s="5"/>
      <c r="K127" s="6">
        <v>40.93</v>
      </c>
      <c r="L127" s="6">
        <v>8.5999999999999993E-2</v>
      </c>
      <c r="M127" s="6">
        <v>9.9000000000000008E-3</v>
      </c>
      <c r="N127" s="6">
        <v>51.07</v>
      </c>
      <c r="O127" s="6">
        <v>7.04</v>
      </c>
      <c r="P127" s="6">
        <v>0.57809999999999995</v>
      </c>
      <c r="Q127" s="6">
        <v>7.9899999999999999E-2</v>
      </c>
      <c r="R127" s="6">
        <v>0.24429999999999999</v>
      </c>
      <c r="S127" s="6">
        <v>3.0099999999999998E-2</v>
      </c>
      <c r="T127" s="6">
        <f t="shared" si="24"/>
        <v>100.06830000000001</v>
      </c>
      <c r="U127" s="7">
        <f t="shared" si="25"/>
        <v>92.821381790611724</v>
      </c>
      <c r="V127" s="7"/>
      <c r="W127" s="18"/>
      <c r="X127" s="18"/>
    </row>
    <row r="128" spans="2:28" x14ac:dyDescent="0.2">
      <c r="B128" s="20" t="s">
        <v>42</v>
      </c>
      <c r="C128" s="10">
        <v>5.3430187294588585</v>
      </c>
      <c r="D128" s="10">
        <v>0.36979792075731333</v>
      </c>
      <c r="E128" s="10">
        <v>3.7229271153661454</v>
      </c>
      <c r="F128" s="10">
        <v>0.64776841222973924</v>
      </c>
      <c r="G128" s="10">
        <v>0.94455737604753898</v>
      </c>
      <c r="H128" s="10">
        <v>0.67570796330704341</v>
      </c>
      <c r="I128" s="10">
        <f>C128-E128</f>
        <v>1.6200916140927131</v>
      </c>
      <c r="J128" s="10"/>
      <c r="K128" s="11">
        <v>41.08</v>
      </c>
      <c r="L128" s="11">
        <v>2.2100000000000002E-2</v>
      </c>
      <c r="M128" s="11">
        <v>6.1999999999999998E-3</v>
      </c>
      <c r="N128" s="11">
        <v>57.3</v>
      </c>
      <c r="O128" s="11">
        <v>1.165</v>
      </c>
      <c r="P128" s="11">
        <v>0.31</v>
      </c>
      <c r="Q128" s="11">
        <v>6.2E-2</v>
      </c>
      <c r="R128" s="11">
        <v>0.2117</v>
      </c>
      <c r="S128" s="11">
        <v>5.4800000000000001E-2</v>
      </c>
      <c r="T128" s="11">
        <f t="shared" ref="T128:T137" si="28">SUM(K128:S128)</f>
        <v>100.2118</v>
      </c>
      <c r="U128" s="12">
        <f t="shared" ref="U128:U137" si="29">100*N128/40.31/(N128/40.31+O128/71.85)</f>
        <v>98.87220144669044</v>
      </c>
      <c r="V128" s="12"/>
      <c r="W128" s="17">
        <v>8.8999999999999996E-2</v>
      </c>
      <c r="X128" s="17">
        <f>W128*0.2</f>
        <v>1.78E-2</v>
      </c>
      <c r="Y128" s="10">
        <f>AVERAGE(U128:U130)</f>
        <v>98.69657055696517</v>
      </c>
      <c r="Z128" s="10">
        <f>STDEV(U128:U130)</f>
        <v>0.24233580434324645</v>
      </c>
      <c r="AA128" s="10">
        <f>AVERAGE(G128:G130)</f>
        <v>0.94206665730933725</v>
      </c>
      <c r="AB128" s="10">
        <f>STDEV(G128:G130)</f>
        <v>7.7378030794203786E-2</v>
      </c>
    </row>
    <row r="129" spans="2:28" x14ac:dyDescent="0.2">
      <c r="B129" s="20"/>
      <c r="C129" s="10">
        <v>2.3503472914339452</v>
      </c>
      <c r="D129" s="10">
        <v>0.28404287597456984</v>
      </c>
      <c r="E129" s="10">
        <v>2.2403498493149239</v>
      </c>
      <c r="F129" s="10">
        <v>0.81053776701591018</v>
      </c>
      <c r="G129" s="10">
        <v>1.0181692577692723</v>
      </c>
      <c r="H129" s="10">
        <v>0.8238855744926652</v>
      </c>
      <c r="I129" s="10">
        <f t="shared" ref="I129:I137" si="30">C129-E129</f>
        <v>0.10999744211902129</v>
      </c>
      <c r="J129" s="10"/>
      <c r="K129" s="11">
        <v>41.93</v>
      </c>
      <c r="L129" s="11">
        <v>0.1694</v>
      </c>
      <c r="M129" s="11">
        <v>0</v>
      </c>
      <c r="N129" s="11">
        <v>55.22</v>
      </c>
      <c r="O129" s="11">
        <v>1.58</v>
      </c>
      <c r="P129" s="11">
        <v>0.42</v>
      </c>
      <c r="Q129" s="11">
        <v>5.8599999999999999E-2</v>
      </c>
      <c r="R129" s="11">
        <v>0.22259999999999999</v>
      </c>
      <c r="S129" s="11">
        <v>0.12330000000000001</v>
      </c>
      <c r="T129" s="11">
        <f t="shared" si="28"/>
        <v>99.7239</v>
      </c>
      <c r="U129" s="12">
        <f t="shared" si="29"/>
        <v>98.42009673037137</v>
      </c>
      <c r="V129" s="12"/>
      <c r="W129" s="17"/>
      <c r="X129" s="17"/>
      <c r="Y129" s="13"/>
      <c r="Z129" s="13"/>
      <c r="AA129" s="9"/>
      <c r="AB129" s="9"/>
    </row>
    <row r="130" spans="2:28" x14ac:dyDescent="0.2">
      <c r="B130" s="20"/>
      <c r="C130" s="10">
        <v>4.4939381693412015</v>
      </c>
      <c r="D130" s="10">
        <v>0.31758828755904223</v>
      </c>
      <c r="E130" s="10">
        <v>3.2003211861686256</v>
      </c>
      <c r="F130" s="10">
        <v>0.68115468151819125</v>
      </c>
      <c r="G130" s="10">
        <v>0.86347333811120075</v>
      </c>
      <c r="H130" s="10">
        <v>0.70088862994692058</v>
      </c>
      <c r="I130" s="10">
        <f t="shared" si="30"/>
        <v>1.2936169831725759</v>
      </c>
      <c r="J130" s="10"/>
      <c r="K130" s="11">
        <v>41.6</v>
      </c>
      <c r="L130" s="11">
        <v>0.16700000000000001</v>
      </c>
      <c r="M130" s="11">
        <v>0</v>
      </c>
      <c r="N130" s="11">
        <v>55.77</v>
      </c>
      <c r="O130" s="11">
        <v>1.21</v>
      </c>
      <c r="P130" s="11">
        <v>0.41210000000000002</v>
      </c>
      <c r="Q130" s="11">
        <v>7.1099999999999997E-2</v>
      </c>
      <c r="R130" s="11">
        <v>0.24010000000000001</v>
      </c>
      <c r="S130" s="11">
        <v>0.128</v>
      </c>
      <c r="T130" s="11">
        <f t="shared" si="28"/>
        <v>99.598299999999995</v>
      </c>
      <c r="U130" s="12">
        <f t="shared" si="29"/>
        <v>98.797413493833687</v>
      </c>
      <c r="V130" s="12"/>
      <c r="W130" s="17"/>
      <c r="X130" s="17"/>
      <c r="Y130" s="13"/>
      <c r="Z130" s="13"/>
      <c r="AA130" s="9"/>
      <c r="AB130" s="9"/>
    </row>
    <row r="131" spans="2:28" x14ac:dyDescent="0.2">
      <c r="B131" s="21" t="s">
        <v>44</v>
      </c>
      <c r="C131" s="5">
        <v>5.3250529418376944</v>
      </c>
      <c r="D131" s="5">
        <v>0.32684638896055035</v>
      </c>
      <c r="E131" s="5">
        <v>3.8405343113783785</v>
      </c>
      <c r="F131" s="5">
        <v>0.63782879743081056</v>
      </c>
      <c r="G131" s="5">
        <v>1.0715067816227775</v>
      </c>
      <c r="H131" s="5">
        <v>0.66008485665897043</v>
      </c>
      <c r="I131" s="5">
        <f t="shared" si="30"/>
        <v>1.4845186304593159</v>
      </c>
      <c r="J131" s="5"/>
      <c r="K131" s="6">
        <v>40.65</v>
      </c>
      <c r="L131" s="6">
        <v>3.8800000000000001E-2</v>
      </c>
      <c r="M131" s="6">
        <v>6.7999999999999996E-3</v>
      </c>
      <c r="N131" s="6">
        <v>49.24</v>
      </c>
      <c r="O131" s="6">
        <v>8.82</v>
      </c>
      <c r="P131" s="6">
        <v>0.2676</v>
      </c>
      <c r="Q131" s="6">
        <v>0.32590000000000002</v>
      </c>
      <c r="R131" s="6">
        <v>9.0399999999999994E-2</v>
      </c>
      <c r="S131" s="6">
        <v>3.5000000000000003E-2</v>
      </c>
      <c r="T131" s="6">
        <f t="shared" si="28"/>
        <v>99.474499999999992</v>
      </c>
      <c r="U131" s="7">
        <f t="shared" si="29"/>
        <v>90.868350930421684</v>
      </c>
      <c r="V131" s="7"/>
      <c r="W131" s="18">
        <v>1.2E-2</v>
      </c>
      <c r="X131" s="18">
        <f>W131*0.2</f>
        <v>2.4000000000000002E-3</v>
      </c>
      <c r="Y131" s="5">
        <f>AVERAGE(U131:U133)</f>
        <v>91.011867658087894</v>
      </c>
      <c r="Z131" s="5">
        <f>STDEV(U131:U133)</f>
        <v>0.14031286637066942</v>
      </c>
      <c r="AA131" s="5">
        <f>AVERAGE(G131:G133)</f>
        <v>1.5180488174915976</v>
      </c>
      <c r="AB131" s="5">
        <f>STDEV(G131:G133)</f>
        <v>0.48136686140896084</v>
      </c>
    </row>
    <row r="132" spans="2:28" x14ac:dyDescent="0.2">
      <c r="C132" s="5">
        <v>4.8544390095062599</v>
      </c>
      <c r="D132" s="5">
        <v>0.32501998044863756</v>
      </c>
      <c r="E132" s="5">
        <v>3.9789851143246162</v>
      </c>
      <c r="F132" s="5">
        <v>0.68691017397856369</v>
      </c>
      <c r="G132" s="5">
        <v>1.454676829381361</v>
      </c>
      <c r="H132" s="5">
        <v>0.70739670552446154</v>
      </c>
      <c r="I132" s="5">
        <f t="shared" si="30"/>
        <v>0.87545389518164374</v>
      </c>
      <c r="J132" s="5"/>
      <c r="K132" s="6">
        <v>39.74</v>
      </c>
      <c r="L132" s="6">
        <v>8.3599999999999994E-2</v>
      </c>
      <c r="M132" s="6">
        <v>0</v>
      </c>
      <c r="N132" s="6">
        <v>49.35</v>
      </c>
      <c r="O132" s="6">
        <v>8.68</v>
      </c>
      <c r="P132" s="6">
        <v>0.77149999999999996</v>
      </c>
      <c r="Q132" s="6">
        <v>0.1663</v>
      </c>
      <c r="R132" s="6">
        <v>0.21590000000000001</v>
      </c>
      <c r="S132" s="6">
        <v>4.9399999999999999E-2</v>
      </c>
      <c r="T132" s="6">
        <f t="shared" si="28"/>
        <v>99.056700000000021</v>
      </c>
      <c r="U132" s="7">
        <f t="shared" si="29"/>
        <v>91.01851141427305</v>
      </c>
      <c r="V132" s="7"/>
      <c r="W132" s="18"/>
      <c r="X132" s="18"/>
    </row>
    <row r="133" spans="2:28" x14ac:dyDescent="0.2">
      <c r="C133" s="5">
        <v>4.9741520046454522</v>
      </c>
      <c r="D133" s="5">
        <v>0.25219461029035772</v>
      </c>
      <c r="E133" s="5">
        <v>4.6145218838862894</v>
      </c>
      <c r="F133" s="5">
        <v>0.59022003604797535</v>
      </c>
      <c r="G133" s="5">
        <v>2.0279628414706541</v>
      </c>
      <c r="H133" s="5">
        <v>0.60461368211042299</v>
      </c>
      <c r="I133" s="5">
        <f t="shared" si="30"/>
        <v>0.35963012075916279</v>
      </c>
      <c r="J133" s="5"/>
      <c r="K133" s="6">
        <v>40.31</v>
      </c>
      <c r="L133" s="6">
        <v>0.10100000000000001</v>
      </c>
      <c r="M133" s="6">
        <v>0</v>
      </c>
      <c r="N133" s="6">
        <v>49.57</v>
      </c>
      <c r="O133" s="6">
        <v>8.58</v>
      </c>
      <c r="P133" s="6">
        <v>0.72789999999999999</v>
      </c>
      <c r="Q133" s="6">
        <v>0.14949999999999999</v>
      </c>
      <c r="R133" s="6">
        <v>0.1817</v>
      </c>
      <c r="S133" s="6">
        <v>4.2599999999999999E-2</v>
      </c>
      <c r="T133" s="6">
        <f t="shared" si="28"/>
        <v>99.662700000000001</v>
      </c>
      <c r="U133" s="7">
        <f t="shared" si="29"/>
        <v>91.148740629568906</v>
      </c>
      <c r="V133" s="7"/>
      <c r="W133" s="18"/>
      <c r="X133" s="18"/>
    </row>
    <row r="134" spans="2:28" x14ac:dyDescent="0.2">
      <c r="B134" s="20" t="s">
        <v>43</v>
      </c>
      <c r="C134" s="10">
        <v>5.1508206248075004</v>
      </c>
      <c r="D134" s="10">
        <v>0.33422784017608415</v>
      </c>
      <c r="E134" s="10">
        <v>4.4196177243440191</v>
      </c>
      <c r="F134" s="10">
        <v>0.68761055412995509</v>
      </c>
      <c r="G134" s="10">
        <v>1.741190999444119</v>
      </c>
      <c r="H134" s="10">
        <v>0.70923492914599984</v>
      </c>
      <c r="I134" s="10">
        <f>C134-E134</f>
        <v>0.73120290046348124</v>
      </c>
      <c r="J134" s="10"/>
      <c r="K134" s="11">
        <v>39.729999999999997</v>
      </c>
      <c r="L134" s="11">
        <v>0.1391</v>
      </c>
      <c r="M134" s="11">
        <v>0</v>
      </c>
      <c r="N134" s="11">
        <v>50.36</v>
      </c>
      <c r="O134" s="11">
        <v>8.11</v>
      </c>
      <c r="P134" s="11">
        <v>0.73460000000000003</v>
      </c>
      <c r="Q134" s="11">
        <v>0.14649999999999999</v>
      </c>
      <c r="R134" s="11">
        <v>0.24249999999999999</v>
      </c>
      <c r="S134" s="11">
        <v>4.2099999999999999E-2</v>
      </c>
      <c r="T134" s="11">
        <f t="shared" si="28"/>
        <v>99.504800000000003</v>
      </c>
      <c r="U134" s="12">
        <f t="shared" si="29"/>
        <v>91.713792387009491</v>
      </c>
      <c r="V134" s="12"/>
      <c r="W134" s="17">
        <v>6.4999999999999997E-3</v>
      </c>
      <c r="X134" s="17">
        <f>W134*0.2</f>
        <v>1.2999999999999999E-3</v>
      </c>
      <c r="Y134" s="10">
        <f>U134</f>
        <v>91.713792387009491</v>
      </c>
      <c r="Z134" s="9">
        <v>0</v>
      </c>
      <c r="AA134" s="10">
        <f>G134</f>
        <v>1.741190999444119</v>
      </c>
      <c r="AB134" s="9">
        <v>0</v>
      </c>
    </row>
    <row r="135" spans="2:28" x14ac:dyDescent="0.2">
      <c r="B135" s="21" t="s">
        <v>45</v>
      </c>
      <c r="C135" s="5">
        <v>4.2918644213745969</v>
      </c>
      <c r="D135" s="5">
        <v>0.31295626919240299</v>
      </c>
      <c r="E135" s="5">
        <v>3.0644923085252089</v>
      </c>
      <c r="F135" s="5">
        <v>0.79108570860835203</v>
      </c>
      <c r="G135" s="5">
        <v>0.83272280941041865</v>
      </c>
      <c r="H135" s="5">
        <v>0.80765092345034351</v>
      </c>
      <c r="I135" s="5">
        <f t="shared" si="30"/>
        <v>1.227372112849388</v>
      </c>
      <c r="J135" s="5"/>
      <c r="K135" s="6">
        <v>40.049999999999997</v>
      </c>
      <c r="L135" s="6">
        <v>7.0599999999999996E-2</v>
      </c>
      <c r="M135" s="6">
        <v>0</v>
      </c>
      <c r="N135" s="6">
        <v>48.05</v>
      </c>
      <c r="O135" s="6">
        <v>9.85</v>
      </c>
      <c r="P135" s="6">
        <v>0.80469999999999997</v>
      </c>
      <c r="Q135" s="6">
        <v>0.15210000000000001</v>
      </c>
      <c r="R135" s="6">
        <v>0.21110000000000001</v>
      </c>
      <c r="S135" s="6">
        <v>4.7800000000000002E-2</v>
      </c>
      <c r="T135" s="6">
        <f t="shared" si="28"/>
        <v>99.236299999999986</v>
      </c>
      <c r="U135" s="7">
        <f t="shared" si="29"/>
        <v>89.685437852615692</v>
      </c>
      <c r="V135" s="7"/>
      <c r="W135" s="18">
        <v>1.2E-2</v>
      </c>
      <c r="X135" s="18">
        <f>W135*0.2</f>
        <v>2.4000000000000002E-3</v>
      </c>
      <c r="Y135" s="5">
        <f>AVERAGE(U135:U137)</f>
        <v>90.365327695220628</v>
      </c>
      <c r="Z135" s="5">
        <f>STDEV(U135:U137)</f>
        <v>1.0853348993105121</v>
      </c>
      <c r="AA135" s="5">
        <f>AVERAGE(G135:G137)</f>
        <v>0.52377045639773046</v>
      </c>
      <c r="AB135" s="5">
        <f>STDEV(G135:G137)</f>
        <v>0.43049357778091502</v>
      </c>
    </row>
    <row r="136" spans="2:28" x14ac:dyDescent="0.2">
      <c r="C136" s="5">
        <v>4.5967784323164498</v>
      </c>
      <c r="D136" s="5">
        <v>0.30117777870274498</v>
      </c>
      <c r="E136" s="5">
        <v>2.4223713023808209</v>
      </c>
      <c r="F136" s="5">
        <v>0.65142705025266423</v>
      </c>
      <c r="G136" s="5">
        <v>3.2046517576266975E-2</v>
      </c>
      <c r="H136" s="5">
        <v>0.66998855192190199</v>
      </c>
      <c r="I136" s="5">
        <f t="shared" si="30"/>
        <v>2.1744071299356289</v>
      </c>
      <c r="J136" s="5"/>
      <c r="K136" s="6">
        <v>39.85</v>
      </c>
      <c r="L136" s="6">
        <v>6.8400000000000002E-2</v>
      </c>
      <c r="M136" s="6">
        <v>0</v>
      </c>
      <c r="N136" s="6">
        <v>48.42</v>
      </c>
      <c r="O136" s="6">
        <v>9.81</v>
      </c>
      <c r="P136" s="6">
        <v>0.84409999999999996</v>
      </c>
      <c r="Q136" s="6">
        <v>0.13780000000000001</v>
      </c>
      <c r="R136" s="6">
        <v>0.25309999999999999</v>
      </c>
      <c r="S136" s="6">
        <v>5.3199999999999997E-2</v>
      </c>
      <c r="T136" s="6">
        <f t="shared" si="28"/>
        <v>99.436600000000013</v>
      </c>
      <c r="U136" s="7">
        <f t="shared" si="29"/>
        <v>89.793535705400501</v>
      </c>
      <c r="V136" s="7"/>
      <c r="W136" s="18"/>
      <c r="X136" s="18"/>
    </row>
    <row r="137" spans="2:28" x14ac:dyDescent="0.2">
      <c r="C137" s="5">
        <v>4.0066331207317809</v>
      </c>
      <c r="D137" s="5">
        <v>0.29245087246694446</v>
      </c>
      <c r="E137" s="5">
        <v>2.789991264987032</v>
      </c>
      <c r="F137" s="5">
        <v>0.76910499174791414</v>
      </c>
      <c r="G137" s="5">
        <v>0.70654204220650563</v>
      </c>
      <c r="H137" s="5">
        <v>0.78399561720361965</v>
      </c>
      <c r="I137" s="5">
        <f t="shared" si="30"/>
        <v>1.2166418557447489</v>
      </c>
      <c r="J137" s="5"/>
      <c r="K137" s="6">
        <v>40.770000000000003</v>
      </c>
      <c r="L137" s="6">
        <v>3.6700000000000003E-2</v>
      </c>
      <c r="M137" s="6">
        <v>1.04E-2</v>
      </c>
      <c r="N137" s="6">
        <v>49.91</v>
      </c>
      <c r="O137" s="6">
        <v>8.14</v>
      </c>
      <c r="P137" s="6">
        <v>0.27460000000000001</v>
      </c>
      <c r="Q137" s="6">
        <v>0.3029</v>
      </c>
      <c r="R137" s="6">
        <v>0.1663</v>
      </c>
      <c r="S137" s="6">
        <v>3.0599999999999999E-2</v>
      </c>
      <c r="T137" s="6">
        <f t="shared" si="28"/>
        <v>99.641500000000022</v>
      </c>
      <c r="U137" s="7">
        <f t="shared" si="29"/>
        <v>91.617009527645664</v>
      </c>
      <c r="V137" s="7"/>
      <c r="W137" s="18"/>
      <c r="X137" s="18"/>
    </row>
    <row r="138" spans="2:28" x14ac:dyDescent="0.2">
      <c r="B138" s="20" t="s">
        <v>46</v>
      </c>
      <c r="C138" s="10">
        <v>-10.80628503777681</v>
      </c>
      <c r="D138" s="10">
        <v>0.31171329396584713</v>
      </c>
      <c r="E138" s="10">
        <v>-13.58444104297412</v>
      </c>
      <c r="F138" s="10">
        <v>0.85078850499409786</v>
      </c>
      <c r="G138" s="10">
        <v>-7.9651728233301791</v>
      </c>
      <c r="H138" s="10">
        <v>0.86609153342046152</v>
      </c>
      <c r="I138" s="10">
        <f>C138-E138</f>
        <v>2.7781560051973102</v>
      </c>
      <c r="J138" s="10"/>
      <c r="K138" s="11">
        <v>41.98</v>
      </c>
      <c r="L138" s="11">
        <v>0.2155</v>
      </c>
      <c r="M138" s="11">
        <v>1.6899999999999998E-2</v>
      </c>
      <c r="N138" s="11">
        <v>55.69</v>
      </c>
      <c r="O138" s="11">
        <v>0.52</v>
      </c>
      <c r="P138" s="11">
        <v>9.6799999999999997E-2</v>
      </c>
      <c r="Q138" s="11">
        <v>1.6799999999999999E-2</v>
      </c>
      <c r="R138" s="11">
        <v>0.80810000000000004</v>
      </c>
      <c r="S138" s="11">
        <v>0.1042</v>
      </c>
      <c r="T138" s="11">
        <f t="shared" ref="T138:T149" si="31">SUM(K138:S138)</f>
        <v>99.448300000000003</v>
      </c>
      <c r="U138" s="12">
        <f t="shared" ref="U138:U149" si="32">100*N138/40.31/(N138/40.31+O138/71.85)</f>
        <v>99.478873676788467</v>
      </c>
      <c r="V138" s="12"/>
      <c r="W138" s="17">
        <v>3.6999999999999998E-2</v>
      </c>
      <c r="X138" s="17">
        <f>W138*0.2</f>
        <v>7.4000000000000003E-3</v>
      </c>
      <c r="Y138" s="10">
        <f>AVERAGE(U138:U140)</f>
        <v>99.323238733238782</v>
      </c>
      <c r="Z138" s="10">
        <f>STDEV(U138:U140)</f>
        <v>0.16956403532535944</v>
      </c>
      <c r="AA138" s="10">
        <f>AVERAGE(G138:G140)</f>
        <v>-7.6574952862037629</v>
      </c>
      <c r="AB138" s="10">
        <f>STDEV(G138:G140)</f>
        <v>0.40051880893210462</v>
      </c>
    </row>
    <row r="139" spans="2:28" x14ac:dyDescent="0.2">
      <c r="B139" s="20"/>
      <c r="C139" s="10">
        <v>-9.7098117296505624</v>
      </c>
      <c r="D139" s="10">
        <v>0.30965871932755623</v>
      </c>
      <c r="E139" s="10">
        <v>-12.851784061075337</v>
      </c>
      <c r="F139" s="10">
        <v>0.67411869907286959</v>
      </c>
      <c r="G139" s="10">
        <v>-7.8026819616570444</v>
      </c>
      <c r="H139" s="10">
        <v>0.69308316738446873</v>
      </c>
      <c r="I139" s="10">
        <f t="shared" ref="I139:I143" si="33">C139-E139</f>
        <v>3.1419723314247747</v>
      </c>
      <c r="J139" s="10"/>
      <c r="K139" s="11">
        <v>41.88</v>
      </c>
      <c r="L139" s="11">
        <v>0.14660000000000001</v>
      </c>
      <c r="M139" s="11">
        <v>2.7000000000000001E-3</v>
      </c>
      <c r="N139" s="11">
        <v>56.08</v>
      </c>
      <c r="O139" s="11">
        <v>0.65569999999999995</v>
      </c>
      <c r="P139" s="11">
        <v>9.1300000000000006E-2</v>
      </c>
      <c r="Q139" s="11">
        <v>3.2899999999999999E-2</v>
      </c>
      <c r="R139" s="11">
        <v>0.66779999999999995</v>
      </c>
      <c r="S139" s="11">
        <v>0.10290000000000001</v>
      </c>
      <c r="T139" s="11">
        <f t="shared" si="31"/>
        <v>99.659899999999993</v>
      </c>
      <c r="U139" s="12">
        <f t="shared" si="32"/>
        <v>99.348306077328729</v>
      </c>
      <c r="V139" s="12"/>
      <c r="W139" s="17"/>
      <c r="X139" s="17"/>
      <c r="Y139" s="13"/>
      <c r="Z139" s="13"/>
      <c r="AA139" s="9"/>
      <c r="AB139" s="9"/>
    </row>
    <row r="140" spans="2:28" x14ac:dyDescent="0.2">
      <c r="B140" s="20"/>
      <c r="C140" s="10">
        <v>-10.220331071063709</v>
      </c>
      <c r="D140" s="10">
        <v>0.33106886841563865</v>
      </c>
      <c r="E140" s="10">
        <v>-12.519203230577194</v>
      </c>
      <c r="F140" s="10">
        <v>0.99691769596936697</v>
      </c>
      <c r="G140" s="10">
        <v>-7.2046310736240651</v>
      </c>
      <c r="H140" s="10">
        <v>1.0116731270505843</v>
      </c>
      <c r="I140" s="10">
        <f t="shared" si="33"/>
        <v>2.2988721595134844</v>
      </c>
      <c r="J140" s="10"/>
      <c r="K140" s="11">
        <v>41.38</v>
      </c>
      <c r="L140" s="11">
        <v>0.31909999999999999</v>
      </c>
      <c r="M140" s="11">
        <v>0</v>
      </c>
      <c r="N140" s="11">
        <v>56.26</v>
      </c>
      <c r="O140" s="11">
        <v>0.86729999999999996</v>
      </c>
      <c r="P140" s="11">
        <v>6.1800000000000001E-2</v>
      </c>
      <c r="Q140" s="11">
        <v>2.0199999999999999E-2</v>
      </c>
      <c r="R140" s="11">
        <v>0.71679999999999999</v>
      </c>
      <c r="S140" s="11">
        <v>0.1215</v>
      </c>
      <c r="T140" s="11">
        <f t="shared" si="31"/>
        <v>99.746700000000018</v>
      </c>
      <c r="U140" s="12">
        <f t="shared" si="32"/>
        <v>99.142536445599134</v>
      </c>
      <c r="V140" s="12"/>
      <c r="W140" s="17"/>
      <c r="X140" s="17"/>
      <c r="Y140" s="13"/>
      <c r="Z140" s="13"/>
      <c r="AA140" s="9"/>
      <c r="AB140" s="9"/>
    </row>
    <row r="141" spans="2:28" x14ac:dyDescent="0.2">
      <c r="B141" s="21" t="s">
        <v>47</v>
      </c>
      <c r="C141" s="5">
        <v>5.2687411674394387</v>
      </c>
      <c r="D141" s="5">
        <v>0.30978756707824473</v>
      </c>
      <c r="E141" s="5">
        <v>4.051935757376377</v>
      </c>
      <c r="F141" s="5">
        <v>0.76003154740510548</v>
      </c>
      <c r="G141" s="5">
        <v>1.3121903503078687</v>
      </c>
      <c r="H141" s="5">
        <v>0.7769155625285642</v>
      </c>
      <c r="I141" s="5">
        <f t="shared" si="33"/>
        <v>1.2168054100630616</v>
      </c>
      <c r="J141" s="5"/>
      <c r="K141" s="6">
        <v>40.99</v>
      </c>
      <c r="L141" s="6">
        <v>1.7299999999999999E-2</v>
      </c>
      <c r="M141" s="6">
        <v>7.1000000000000004E-3</v>
      </c>
      <c r="N141" s="6">
        <v>50.31</v>
      </c>
      <c r="O141" s="6">
        <v>6.9</v>
      </c>
      <c r="P141" s="6">
        <v>0.66469999999999996</v>
      </c>
      <c r="Q141" s="6">
        <v>0.6663</v>
      </c>
      <c r="R141" s="6">
        <v>0.15160000000000001</v>
      </c>
      <c r="S141" s="6">
        <v>5.0299999999999997E-2</v>
      </c>
      <c r="T141" s="6">
        <f t="shared" si="31"/>
        <v>99.757300000000001</v>
      </c>
      <c r="U141" s="7">
        <f t="shared" si="32"/>
        <v>92.85524655383341</v>
      </c>
      <c r="V141" s="7"/>
      <c r="W141" s="18">
        <v>5.7999999999999996E-3</v>
      </c>
      <c r="X141" s="18">
        <f>W141*0.2</f>
        <v>1.16E-3</v>
      </c>
      <c r="Y141" s="5">
        <f>AVERAGE(U141:U143)</f>
        <v>93.356484738470769</v>
      </c>
      <c r="Z141" s="5">
        <f>STDEV(U141:U143)</f>
        <v>0.43408558506870931</v>
      </c>
      <c r="AA141" s="5">
        <f>AVERAGE(G141:G143)</f>
        <v>1.5264143622366042</v>
      </c>
      <c r="AB141" s="5">
        <f>STDEV(G141:G143)</f>
        <v>0.57667702429077528</v>
      </c>
    </row>
    <row r="142" spans="2:28" x14ac:dyDescent="0.2">
      <c r="C142" s="5">
        <v>4.8002350395239723</v>
      </c>
      <c r="D142" s="5">
        <v>0.3192867081249533</v>
      </c>
      <c r="E142" s="5">
        <v>4.6756682265685363</v>
      </c>
      <c r="F142" s="5">
        <v>0.88140082650975338</v>
      </c>
      <c r="G142" s="5">
        <v>2.1795460060160705</v>
      </c>
      <c r="H142" s="5">
        <v>0.8969019317120982</v>
      </c>
      <c r="I142" s="5">
        <f t="shared" si="33"/>
        <v>0.12456681295543603</v>
      </c>
      <c r="J142" s="5"/>
      <c r="K142" s="6">
        <v>41.09</v>
      </c>
      <c r="L142" s="6">
        <v>8.9999999999999993E-3</v>
      </c>
      <c r="M142" s="6">
        <v>0</v>
      </c>
      <c r="N142" s="6">
        <v>51.09</v>
      </c>
      <c r="O142" s="6">
        <v>6.22</v>
      </c>
      <c r="P142" s="6">
        <v>0.67910000000000004</v>
      </c>
      <c r="Q142" s="6">
        <v>0.61539999999999995</v>
      </c>
      <c r="R142" s="6">
        <v>0.1341</v>
      </c>
      <c r="S142" s="6">
        <v>2.4500000000000001E-2</v>
      </c>
      <c r="T142" s="6">
        <f t="shared" si="31"/>
        <v>99.862100000000012</v>
      </c>
      <c r="U142" s="7">
        <f t="shared" si="32"/>
        <v>93.606391889400115</v>
      </c>
      <c r="V142" s="7"/>
      <c r="W142" s="18"/>
      <c r="X142" s="18"/>
    </row>
    <row r="143" spans="2:28" x14ac:dyDescent="0.2">
      <c r="C143" s="5">
        <v>5.9217318413305078</v>
      </c>
      <c r="D143" s="5">
        <v>0.28011168673811265</v>
      </c>
      <c r="E143" s="5">
        <v>4.1668072878777371</v>
      </c>
      <c r="F143" s="5">
        <v>0.76604781392895638</v>
      </c>
      <c r="G143" s="5">
        <v>1.087506730385873</v>
      </c>
      <c r="H143" s="5">
        <v>0.77977274166959365</v>
      </c>
      <c r="I143" s="5">
        <f t="shared" si="33"/>
        <v>1.7549245534527707</v>
      </c>
      <c r="J143" s="5"/>
      <c r="K143" s="6">
        <v>41.13</v>
      </c>
      <c r="L143" s="6">
        <v>5.0700000000000002E-2</v>
      </c>
      <c r="M143" s="6">
        <v>1.2699999999999999E-2</v>
      </c>
      <c r="N143" s="6">
        <v>51.02</v>
      </c>
      <c r="O143" s="6">
        <v>6.21</v>
      </c>
      <c r="P143" s="6">
        <v>0.5776</v>
      </c>
      <c r="Q143" s="6">
        <v>0.53769999999999996</v>
      </c>
      <c r="R143" s="6">
        <v>0.11409999999999999</v>
      </c>
      <c r="S143" s="6">
        <v>3.2599999999999997E-2</v>
      </c>
      <c r="T143" s="6">
        <f t="shared" si="31"/>
        <v>99.685400000000001</v>
      </c>
      <c r="U143" s="7">
        <f t="shared" si="32"/>
        <v>93.607815772178725</v>
      </c>
      <c r="V143" s="7"/>
      <c r="W143" s="18"/>
      <c r="X143" s="18"/>
    </row>
    <row r="144" spans="2:28" x14ac:dyDescent="0.2">
      <c r="B144" s="20" t="s">
        <v>34</v>
      </c>
      <c r="C144" s="10">
        <v>-5.3674624721828676</v>
      </c>
      <c r="D144" s="10">
        <v>0.32133967265107344</v>
      </c>
      <c r="E144" s="10">
        <v>-8.1029652298933819</v>
      </c>
      <c r="F144" s="10">
        <v>0.78935369509369735</v>
      </c>
      <c r="G144" s="10">
        <v>-5.3118847443582906</v>
      </c>
      <c r="H144" s="10">
        <v>0.80684604457196551</v>
      </c>
      <c r="I144" s="10">
        <f>C144-E144</f>
        <v>2.7355027577105142</v>
      </c>
      <c r="J144" s="10"/>
      <c r="K144" s="11">
        <v>42.11</v>
      </c>
      <c r="L144" s="11">
        <v>0.29920000000000002</v>
      </c>
      <c r="M144" s="11">
        <v>0</v>
      </c>
      <c r="N144" s="11">
        <v>57.38</v>
      </c>
      <c r="O144" s="11">
        <v>0.68410000000000004</v>
      </c>
      <c r="P144" s="11">
        <v>5.67E-2</v>
      </c>
      <c r="Q144" s="11">
        <v>1.2699999999999999E-2</v>
      </c>
      <c r="R144" s="11">
        <v>0.41539999999999999</v>
      </c>
      <c r="S144" s="11">
        <v>8.2799999999999999E-2</v>
      </c>
      <c r="T144" s="11">
        <f t="shared" si="31"/>
        <v>101.04090000000001</v>
      </c>
      <c r="U144" s="12">
        <f t="shared" si="32"/>
        <v>99.335569046977866</v>
      </c>
      <c r="V144" s="12"/>
      <c r="W144" s="17">
        <v>1.7000000000000001E-2</v>
      </c>
      <c r="X144" s="17">
        <f>W144*0.2</f>
        <v>3.4000000000000002E-3</v>
      </c>
      <c r="Y144" s="10">
        <f>AVERAGE(U144:U145)</f>
        <v>99.365684965635609</v>
      </c>
      <c r="Z144" s="10">
        <f>STDEV(U144:U145)</f>
        <v>4.2590340609093925E-2</v>
      </c>
      <c r="AA144" s="10">
        <f>AVERAGE(G144:G145)</f>
        <v>-5.0961054104097103</v>
      </c>
      <c r="AB144" s="10">
        <f>STDEV(G144:G145)</f>
        <v>0.30515806054991546</v>
      </c>
    </row>
    <row r="145" spans="2:28" x14ac:dyDescent="0.2">
      <c r="B145" s="20"/>
      <c r="C145" s="10">
        <v>-5.6259913742085592</v>
      </c>
      <c r="D145" s="10">
        <v>0.36289138190582626</v>
      </c>
      <c r="E145" s="10">
        <v>-7.8058415910495809</v>
      </c>
      <c r="F145" s="10">
        <v>0.78889316569341839</v>
      </c>
      <c r="G145" s="10">
        <v>-4.88032607646113</v>
      </c>
      <c r="H145" s="10">
        <v>0.81114822616240634</v>
      </c>
      <c r="I145" s="10">
        <f>C145-E145</f>
        <v>2.1798502168410216</v>
      </c>
      <c r="J145" s="10"/>
      <c r="K145" s="11">
        <v>42.09</v>
      </c>
      <c r="L145" s="11">
        <v>0.26700000000000002</v>
      </c>
      <c r="M145" s="11">
        <v>0</v>
      </c>
      <c r="N145" s="11">
        <v>57.49</v>
      </c>
      <c r="O145" s="11">
        <v>0.62290000000000001</v>
      </c>
      <c r="P145" s="11">
        <v>7.2900000000000006E-2</v>
      </c>
      <c r="Q145" s="11">
        <v>1.8700000000000001E-2</v>
      </c>
      <c r="R145" s="11">
        <v>0.60819999999999996</v>
      </c>
      <c r="S145" s="11">
        <v>8.2799999999999999E-2</v>
      </c>
      <c r="T145" s="11">
        <f t="shared" si="31"/>
        <v>101.25250000000001</v>
      </c>
      <c r="U145" s="12">
        <f t="shared" si="32"/>
        <v>99.395800884293337</v>
      </c>
      <c r="V145" s="12"/>
      <c r="W145" s="17"/>
      <c r="X145" s="17"/>
      <c r="Y145" s="13"/>
      <c r="Z145" s="13"/>
      <c r="AA145" s="9"/>
      <c r="AB145" s="9"/>
    </row>
    <row r="146" spans="2:28" x14ac:dyDescent="0.2">
      <c r="B146" s="21" t="s">
        <v>48</v>
      </c>
      <c r="C146" s="5">
        <v>4.4649772939671042</v>
      </c>
      <c r="D146" s="5">
        <v>0.30545419921965</v>
      </c>
      <c r="E146" s="5">
        <v>3.6420072984458476</v>
      </c>
      <c r="F146" s="5">
        <v>0.7711817237766263</v>
      </c>
      <c r="G146" s="5">
        <v>1.3202191055829533</v>
      </c>
      <c r="H146" s="5">
        <v>0.78736915376833561</v>
      </c>
      <c r="I146" s="5">
        <f t="shared" ref="I146:I147" si="34">C146-E146</f>
        <v>0.8229699955212566</v>
      </c>
      <c r="J146" s="5"/>
      <c r="K146" s="6">
        <v>41.26</v>
      </c>
      <c r="L146" s="6">
        <v>0.37369999999999998</v>
      </c>
      <c r="M146" s="6">
        <v>0</v>
      </c>
      <c r="N146" s="6">
        <v>55.25</v>
      </c>
      <c r="O146" s="6">
        <v>2.2999999999999998</v>
      </c>
      <c r="P146" s="6">
        <v>0.08</v>
      </c>
      <c r="Q146" s="6">
        <v>0.02</v>
      </c>
      <c r="R146" s="6">
        <v>0.2097</v>
      </c>
      <c r="S146" s="6">
        <v>8.3500000000000005E-2</v>
      </c>
      <c r="T146" s="6">
        <f t="shared" si="31"/>
        <v>99.576899999999995</v>
      </c>
      <c r="U146" s="7">
        <f t="shared" si="32"/>
        <v>97.717791993970081</v>
      </c>
      <c r="V146" s="7"/>
      <c r="W146" s="18">
        <v>8.0000000000000002E-3</v>
      </c>
      <c r="X146" s="18">
        <f>W146*0.2</f>
        <v>1.6000000000000001E-3</v>
      </c>
      <c r="Y146" s="5">
        <f>AVERAGE(U146:U147)</f>
        <v>97.822662990591851</v>
      </c>
      <c r="Z146" s="5">
        <f>STDEV(U146:U147)</f>
        <v>0.14830998572210025</v>
      </c>
      <c r="AA146" s="5">
        <f>AVERAGE(G146:G147)</f>
        <v>1.1119224925002589</v>
      </c>
      <c r="AB146" s="5">
        <f>STDEV(G146:G147)</f>
        <v>0.29457589521792743</v>
      </c>
    </row>
    <row r="147" spans="2:28" x14ac:dyDescent="0.2">
      <c r="C147" s="5">
        <v>4.888124962757523</v>
      </c>
      <c r="D147" s="5">
        <v>0.31553113261437499</v>
      </c>
      <c r="E147" s="5">
        <v>3.4454508600514764</v>
      </c>
      <c r="F147" s="5">
        <v>0.78287491025562073</v>
      </c>
      <c r="G147" s="5">
        <v>0.90362587941756445</v>
      </c>
      <c r="H147" s="5">
        <v>0.79988381712046885</v>
      </c>
      <c r="I147" s="5">
        <f t="shared" si="34"/>
        <v>1.4426741027060466</v>
      </c>
      <c r="J147" s="5"/>
      <c r="K147" s="6">
        <v>41.84</v>
      </c>
      <c r="L147" s="6">
        <v>0.38140000000000002</v>
      </c>
      <c r="M147" s="6">
        <v>4.5999999999999999E-2</v>
      </c>
      <c r="N147" s="6">
        <v>55.14</v>
      </c>
      <c r="O147" s="6">
        <v>2.08</v>
      </c>
      <c r="P147" s="6">
        <v>0.1</v>
      </c>
      <c r="Q147" s="6">
        <v>0.06</v>
      </c>
      <c r="R147" s="6">
        <v>0.23910000000000001</v>
      </c>
      <c r="S147" s="6">
        <v>6.8900000000000003E-2</v>
      </c>
      <c r="T147" s="6">
        <f t="shared" si="31"/>
        <v>99.955399999999983</v>
      </c>
      <c r="U147" s="7">
        <f t="shared" si="32"/>
        <v>97.927533987213636</v>
      </c>
      <c r="V147" s="7"/>
      <c r="W147" s="18"/>
      <c r="X147" s="18"/>
    </row>
    <row r="148" spans="2:28" x14ac:dyDescent="0.2">
      <c r="B148" s="20" t="s">
        <v>49</v>
      </c>
      <c r="C148" s="10">
        <v>4.7572129701162131</v>
      </c>
      <c r="D148" s="10">
        <v>0.44570651473931244</v>
      </c>
      <c r="E148" s="10">
        <v>3.9607833696337158</v>
      </c>
      <c r="F148" s="10">
        <v>0.88983733576101154</v>
      </c>
      <c r="G148" s="10">
        <v>1.4870326251732848</v>
      </c>
      <c r="H148" s="10">
        <v>0.91952520688617068</v>
      </c>
      <c r="I148" s="10">
        <f>C148-E148</f>
        <v>0.79642960048249734</v>
      </c>
      <c r="J148" s="10"/>
      <c r="K148" s="11">
        <v>40.61</v>
      </c>
      <c r="L148" s="11">
        <v>8.8000000000000005E-3</v>
      </c>
      <c r="M148" s="11">
        <v>0</v>
      </c>
      <c r="N148" s="11">
        <v>49.31</v>
      </c>
      <c r="O148" s="11">
        <v>8.8000000000000007</v>
      </c>
      <c r="P148" s="11">
        <v>0.47820000000000001</v>
      </c>
      <c r="Q148" s="11">
        <v>0.438</v>
      </c>
      <c r="R148" s="11">
        <v>6.88E-2</v>
      </c>
      <c r="S148" s="11">
        <v>1.9900000000000001E-2</v>
      </c>
      <c r="T148" s="11">
        <f t="shared" si="31"/>
        <v>99.733699999999999</v>
      </c>
      <c r="U148" s="12">
        <f t="shared" si="32"/>
        <v>90.898929778611546</v>
      </c>
      <c r="V148" s="12"/>
      <c r="W148" s="17">
        <v>4.7999999999999996E-3</v>
      </c>
      <c r="X148" s="17">
        <f>W148*0.2</f>
        <v>9.5999999999999992E-4</v>
      </c>
      <c r="Y148" s="10">
        <f>AVERAGE(U148:U149)</f>
        <v>91.030903591777701</v>
      </c>
      <c r="Z148" s="10">
        <f>STDEV(U148:U149)</f>
        <v>0.18663915645765955</v>
      </c>
      <c r="AA148" s="10">
        <f>AVERAGE(G148:G149)</f>
        <v>1.4456124940043846</v>
      </c>
      <c r="AB148" s="10">
        <f>STDEV(G148:G149)</f>
        <v>5.8576911254331218E-2</v>
      </c>
    </row>
    <row r="149" spans="2:28" x14ac:dyDescent="0.2">
      <c r="B149" s="20"/>
      <c r="C149" s="10">
        <v>4.5768366046555471</v>
      </c>
      <c r="D149" s="10">
        <v>0.44199557172337195</v>
      </c>
      <c r="E149" s="10">
        <v>3.7841473972563691</v>
      </c>
      <c r="F149" s="10">
        <v>0.86172403819794663</v>
      </c>
      <c r="G149" s="10">
        <v>1.4041923628354844</v>
      </c>
      <c r="H149" s="10">
        <v>0.89184846532725182</v>
      </c>
      <c r="I149" s="10">
        <f>C149-E149</f>
        <v>0.79268920739917803</v>
      </c>
      <c r="J149" s="10"/>
      <c r="K149" s="11">
        <v>40.17</v>
      </c>
      <c r="L149" s="11">
        <v>8.6E-3</v>
      </c>
      <c r="M149" s="11">
        <v>0</v>
      </c>
      <c r="N149" s="11">
        <v>50.12</v>
      </c>
      <c r="O149" s="11">
        <v>8.66</v>
      </c>
      <c r="P149" s="11">
        <v>0.1215</v>
      </c>
      <c r="Q149" s="11">
        <v>0.33489999999999998</v>
      </c>
      <c r="R149" s="11">
        <v>7.2900000000000006E-2</v>
      </c>
      <c r="S149" s="11">
        <v>2.7400000000000001E-2</v>
      </c>
      <c r="T149" s="11">
        <f t="shared" si="31"/>
        <v>99.515299999999996</v>
      </c>
      <c r="U149" s="12">
        <f t="shared" si="32"/>
        <v>91.162877404943842</v>
      </c>
      <c r="V149" s="12"/>
      <c r="W149" s="17"/>
      <c r="X149" s="17"/>
      <c r="Y149" s="13"/>
      <c r="Z149" s="13"/>
      <c r="AA149" s="9"/>
      <c r="AB149" s="9"/>
    </row>
    <row r="150" spans="2:28" x14ac:dyDescent="0.2">
      <c r="B150" s="21" t="s">
        <v>53</v>
      </c>
      <c r="C150" s="5">
        <v>3.4625880632424186</v>
      </c>
      <c r="D150" s="5">
        <v>0.60143115060764407</v>
      </c>
      <c r="E150" s="5">
        <v>2.4397945149064255</v>
      </c>
      <c r="F150" s="5">
        <v>0.62947060793239273</v>
      </c>
      <c r="G150" s="5">
        <v>0.63924872202036775</v>
      </c>
      <c r="H150" s="5">
        <v>0.70288134121704926</v>
      </c>
      <c r="I150" s="5">
        <f t="shared" ref="I150:I161" si="35">C150-E150</f>
        <v>1.0227935483359931</v>
      </c>
      <c r="J150" s="5"/>
      <c r="K150" s="8">
        <v>41.8</v>
      </c>
      <c r="L150" s="8">
        <v>0.30399999999999999</v>
      </c>
      <c r="M150" s="8">
        <v>4.8999999999999998E-3</v>
      </c>
      <c r="N150" s="8">
        <v>55.56</v>
      </c>
      <c r="O150" s="8">
        <v>1.0456000000000001</v>
      </c>
      <c r="P150" s="8">
        <v>0.42620000000000002</v>
      </c>
      <c r="Q150" s="8">
        <v>4.9799999999999997E-2</v>
      </c>
      <c r="R150" s="8">
        <v>0.33800000000000002</v>
      </c>
      <c r="S150" s="8">
        <v>0.1148</v>
      </c>
      <c r="T150" s="6">
        <f t="shared" ref="T150:T161" si="36">SUM(K150:S150)</f>
        <v>99.643299999999996</v>
      </c>
      <c r="U150" s="7">
        <f t="shared" ref="U150:U171" si="37">100*N150/40.31/(N150/40.31+O150/71.85)</f>
        <v>98.955212331095368</v>
      </c>
      <c r="V150" s="7"/>
      <c r="W150" s="18">
        <v>0.12</v>
      </c>
      <c r="X150" s="18"/>
      <c r="Y150" s="5">
        <f>AVERAGE(U150:U161)</f>
        <v>98.409421268667984</v>
      </c>
      <c r="Z150" s="5">
        <f>STDEV(U150:U161)</f>
        <v>0.65323929038519279</v>
      </c>
      <c r="AA150" s="5">
        <f>AVERAGE(G150:G161)</f>
        <v>0.73940483828545389</v>
      </c>
      <c r="AB150" s="5">
        <f>STDEV(G150:G161)</f>
        <v>0.40695168974389362</v>
      </c>
    </row>
    <row r="151" spans="2:28" x14ac:dyDescent="0.2">
      <c r="C151" s="5">
        <v>5.5717018839127403</v>
      </c>
      <c r="D151" s="5">
        <v>0.59661477169794852</v>
      </c>
      <c r="E151" s="5">
        <v>3.9235137974376988</v>
      </c>
      <c r="F151" s="5">
        <v>0.63357985446563059</v>
      </c>
      <c r="G151" s="5">
        <v>1.0262288178030738</v>
      </c>
      <c r="H151" s="5">
        <v>0.70545878109725568</v>
      </c>
      <c r="I151" s="5">
        <f t="shared" si="35"/>
        <v>1.6481880864750416</v>
      </c>
      <c r="J151" s="5"/>
      <c r="K151" s="8">
        <v>41.12</v>
      </c>
      <c r="L151" s="8">
        <v>0.12280000000000001</v>
      </c>
      <c r="M151" s="8">
        <v>0</v>
      </c>
      <c r="N151" s="8">
        <v>55.57</v>
      </c>
      <c r="O151" s="8">
        <v>2.21</v>
      </c>
      <c r="P151" s="8">
        <v>0.217</v>
      </c>
      <c r="Q151" s="8">
        <v>5.3199999999999997E-2</v>
      </c>
      <c r="R151" s="8">
        <v>0.25750000000000001</v>
      </c>
      <c r="S151" s="8">
        <v>6.7799999999999999E-2</v>
      </c>
      <c r="T151" s="6">
        <f t="shared" si="36"/>
        <v>99.618299999999991</v>
      </c>
      <c r="U151" s="7">
        <f t="shared" si="37"/>
        <v>97.817498971529545</v>
      </c>
      <c r="V151" s="7"/>
      <c r="W151" s="18"/>
      <c r="X151" s="18"/>
    </row>
    <row r="152" spans="2:28" x14ac:dyDescent="0.2">
      <c r="C152" s="5">
        <v>3.5163519739158948</v>
      </c>
      <c r="D152" s="5">
        <v>0.58518475676713033</v>
      </c>
      <c r="E152" s="5">
        <v>2.0754143769878923</v>
      </c>
      <c r="F152" s="5">
        <v>0.71969178664715328</v>
      </c>
      <c r="G152" s="5">
        <v>0.24691135055162694</v>
      </c>
      <c r="H152" s="5">
        <v>0.78137850503222583</v>
      </c>
      <c r="I152" s="5">
        <f t="shared" si="35"/>
        <v>1.4409375969280025</v>
      </c>
      <c r="J152" s="5"/>
      <c r="K152" s="8">
        <v>41.07</v>
      </c>
      <c r="L152" s="8">
        <v>0.23569999999999999</v>
      </c>
      <c r="M152" s="8">
        <v>1.1000000000000001E-3</v>
      </c>
      <c r="N152" s="8">
        <v>54.67</v>
      </c>
      <c r="O152" s="8">
        <v>3.11</v>
      </c>
      <c r="P152" s="8">
        <v>0.38840000000000002</v>
      </c>
      <c r="Q152" s="8">
        <v>0.1008</v>
      </c>
      <c r="R152" s="8">
        <v>0.23180000000000001</v>
      </c>
      <c r="S152" s="8">
        <v>4.1500000000000002E-2</v>
      </c>
      <c r="T152" s="6">
        <f t="shared" si="36"/>
        <v>99.849300000000014</v>
      </c>
      <c r="U152" s="7">
        <f t="shared" si="37"/>
        <v>96.907189306290633</v>
      </c>
      <c r="V152" s="7"/>
      <c r="W152" s="18"/>
      <c r="X152" s="18"/>
    </row>
    <row r="153" spans="2:28" x14ac:dyDescent="0.2">
      <c r="C153" s="5">
        <v>3.1879424086143282</v>
      </c>
      <c r="D153" s="5">
        <v>0.57108405987651878</v>
      </c>
      <c r="E153" s="5">
        <v>2.2677510077293856</v>
      </c>
      <c r="F153" s="5">
        <v>0.75082810116844056</v>
      </c>
      <c r="G153" s="5">
        <v>0.61002095524993494</v>
      </c>
      <c r="H153" s="5">
        <v>0.80742199823620542</v>
      </c>
      <c r="I153" s="5">
        <f t="shared" si="35"/>
        <v>0.92019140088494256</v>
      </c>
      <c r="J153" s="5"/>
      <c r="K153" s="8">
        <v>41.87</v>
      </c>
      <c r="L153" s="8">
        <v>0.2097</v>
      </c>
      <c r="M153" s="8">
        <v>1.17E-2</v>
      </c>
      <c r="N153" s="8">
        <v>55.52</v>
      </c>
      <c r="O153" s="8">
        <v>1.0288999999999999</v>
      </c>
      <c r="P153" s="8">
        <v>0.3533</v>
      </c>
      <c r="Q153" s="8">
        <v>4.1799999999999997E-2</v>
      </c>
      <c r="R153" s="8">
        <v>0.308</v>
      </c>
      <c r="S153" s="8">
        <v>8.8800000000000004E-2</v>
      </c>
      <c r="T153" s="6">
        <f t="shared" si="36"/>
        <v>99.432200000000009</v>
      </c>
      <c r="U153" s="7">
        <f t="shared" si="37"/>
        <v>98.970994561787364</v>
      </c>
      <c r="V153" s="7"/>
      <c r="W153" s="18"/>
      <c r="X153" s="18"/>
    </row>
    <row r="154" spans="2:28" x14ac:dyDescent="0.2">
      <c r="C154" s="5">
        <v>4.6549678799110108</v>
      </c>
      <c r="D154" s="5">
        <v>0.6083544421467133</v>
      </c>
      <c r="E154" s="5">
        <v>2.753847177660333</v>
      </c>
      <c r="F154" s="5">
        <v>0.70675242402811667</v>
      </c>
      <c r="G154" s="5">
        <v>0.33326388010660724</v>
      </c>
      <c r="H154" s="5">
        <v>0.77432080644009116</v>
      </c>
      <c r="I154" s="5">
        <f t="shared" si="35"/>
        <v>1.9011207022506778</v>
      </c>
      <c r="J154" s="5"/>
      <c r="K154" s="8">
        <v>41.08</v>
      </c>
      <c r="L154" s="8">
        <v>0.432</v>
      </c>
      <c r="M154" s="8">
        <v>0.1135</v>
      </c>
      <c r="N154" s="8">
        <v>54.86</v>
      </c>
      <c r="O154" s="8">
        <v>2.0099999999999998</v>
      </c>
      <c r="P154" s="8">
        <v>1.0108999999999999</v>
      </c>
      <c r="Q154" s="8">
        <v>5.0500000000000003E-2</v>
      </c>
      <c r="R154" s="8">
        <v>0.11210000000000001</v>
      </c>
      <c r="S154" s="8">
        <v>0.11</v>
      </c>
      <c r="T154" s="6">
        <f t="shared" si="36"/>
        <v>99.779000000000011</v>
      </c>
      <c r="U154" s="7">
        <f t="shared" si="37"/>
        <v>97.985859845222407</v>
      </c>
      <c r="V154" s="7"/>
      <c r="W154" s="18"/>
      <c r="X154" s="18"/>
    </row>
    <row r="155" spans="2:28" x14ac:dyDescent="0.2">
      <c r="C155" s="5">
        <v>5.6707696932345133</v>
      </c>
      <c r="D155" s="5">
        <v>0.40994179225046901</v>
      </c>
      <c r="E155" s="5">
        <v>3.6922310220993753</v>
      </c>
      <c r="F155" s="5">
        <v>0.7959351327015195</v>
      </c>
      <c r="G155" s="5">
        <v>0.74343078161742815</v>
      </c>
      <c r="H155" s="5">
        <v>0.82398669291248328</v>
      </c>
      <c r="I155" s="5">
        <f t="shared" si="35"/>
        <v>1.978538671135138</v>
      </c>
      <c r="J155" s="5"/>
      <c r="K155" s="8">
        <v>42.17</v>
      </c>
      <c r="L155" s="8">
        <v>8.3599999999999994E-2</v>
      </c>
      <c r="M155" s="8">
        <v>0</v>
      </c>
      <c r="N155" s="8">
        <v>55.55</v>
      </c>
      <c r="O155" s="8">
        <v>1.2605999999999999</v>
      </c>
      <c r="P155" s="8">
        <v>0.33400000000000002</v>
      </c>
      <c r="Q155" s="8">
        <v>6.9099999999999995E-2</v>
      </c>
      <c r="R155" s="8">
        <v>0.24590000000000001</v>
      </c>
      <c r="S155" s="8">
        <v>3.04E-2</v>
      </c>
      <c r="T155" s="6">
        <f t="shared" si="36"/>
        <v>99.743600000000001</v>
      </c>
      <c r="U155" s="7">
        <f t="shared" si="37"/>
        <v>98.742856221012616</v>
      </c>
      <c r="V155" s="7"/>
      <c r="W155" s="18"/>
      <c r="X155" s="18"/>
    </row>
    <row r="156" spans="2:28" x14ac:dyDescent="0.2">
      <c r="C156" s="5">
        <v>4.2197399596225917</v>
      </c>
      <c r="D156" s="5">
        <v>0.39353214952598631</v>
      </c>
      <c r="E156" s="5">
        <v>2.8404724336712941</v>
      </c>
      <c r="F156" s="5">
        <v>0.76477911179669011</v>
      </c>
      <c r="G156" s="5">
        <v>0.64620765466754637</v>
      </c>
      <c r="H156" s="5">
        <v>0.7916838233117216</v>
      </c>
      <c r="I156" s="5">
        <f t="shared" si="35"/>
        <v>1.3792675259512976</v>
      </c>
      <c r="J156" s="5"/>
      <c r="K156" s="8">
        <v>41.5</v>
      </c>
      <c r="L156" s="8">
        <v>0.20449999999999999</v>
      </c>
      <c r="M156" s="8">
        <v>7.6E-3</v>
      </c>
      <c r="N156" s="8">
        <v>55.52</v>
      </c>
      <c r="O156" s="8">
        <v>1.83</v>
      </c>
      <c r="P156" s="8">
        <v>0.23769999999999999</v>
      </c>
      <c r="Q156" s="8">
        <v>4.9500000000000002E-2</v>
      </c>
      <c r="R156" s="8">
        <v>0.4133</v>
      </c>
      <c r="S156" s="8">
        <v>7.3800000000000004E-2</v>
      </c>
      <c r="T156" s="6">
        <f t="shared" si="36"/>
        <v>99.836400000000012</v>
      </c>
      <c r="U156" s="7">
        <f t="shared" si="37"/>
        <v>98.184359057873081</v>
      </c>
      <c r="V156" s="7"/>
      <c r="W156" s="18"/>
      <c r="X156" s="18"/>
    </row>
    <row r="157" spans="2:28" x14ac:dyDescent="0.2">
      <c r="C157" s="5">
        <v>7.8337269704967305</v>
      </c>
      <c r="D157" s="5">
        <v>0.41285950400699373</v>
      </c>
      <c r="E157" s="5">
        <v>5.884858010555762</v>
      </c>
      <c r="F157" s="5">
        <v>0.76662362251445271</v>
      </c>
      <c r="G157" s="5">
        <v>1.8113199858974616</v>
      </c>
      <c r="H157" s="5">
        <v>0.79611698995713243</v>
      </c>
      <c r="I157" s="5">
        <f t="shared" si="35"/>
        <v>1.9488689599409685</v>
      </c>
      <c r="J157" s="5"/>
      <c r="K157" s="8">
        <v>41.36</v>
      </c>
      <c r="L157" s="8">
        <v>7.9299999999999995E-2</v>
      </c>
      <c r="M157" s="8">
        <v>0</v>
      </c>
      <c r="N157" s="8">
        <v>56.04</v>
      </c>
      <c r="O157" s="8">
        <v>0.99450000000000005</v>
      </c>
      <c r="P157" s="8">
        <v>0.57979999999999998</v>
      </c>
      <c r="Q157" s="8">
        <v>7.2700000000000001E-2</v>
      </c>
      <c r="R157" s="8">
        <v>0.2387</v>
      </c>
      <c r="S157" s="8">
        <v>5.5800000000000002E-2</v>
      </c>
      <c r="T157" s="6">
        <f t="shared" si="36"/>
        <v>99.4208</v>
      </c>
      <c r="U157" s="7">
        <f t="shared" si="37"/>
        <v>99.01419695330155</v>
      </c>
      <c r="V157" s="7"/>
      <c r="W157" s="18"/>
      <c r="X157" s="18"/>
    </row>
    <row r="158" spans="2:28" x14ac:dyDescent="0.2">
      <c r="C158" s="5">
        <v>7.8661709539566251</v>
      </c>
      <c r="D158" s="5">
        <v>0.3883354469144415</v>
      </c>
      <c r="E158" s="5">
        <v>4.6006303370266766</v>
      </c>
      <c r="F158" s="5">
        <v>0.81534841042856376</v>
      </c>
      <c r="G158" s="5">
        <v>0.51022144096923139</v>
      </c>
      <c r="H158" s="5">
        <v>0.83998246730231363</v>
      </c>
      <c r="I158" s="5">
        <f t="shared" si="35"/>
        <v>3.2655406169299486</v>
      </c>
      <c r="J158" s="5"/>
      <c r="K158" s="8">
        <v>41.12</v>
      </c>
      <c r="L158" s="8">
        <v>0.3639</v>
      </c>
      <c r="M158" s="8">
        <v>6.6E-3</v>
      </c>
      <c r="N158" s="8">
        <v>55.5</v>
      </c>
      <c r="O158" s="8">
        <v>2.12</v>
      </c>
      <c r="P158" s="8">
        <v>0.39639999999999997</v>
      </c>
      <c r="Q158" s="8">
        <v>9.9099999999999994E-2</v>
      </c>
      <c r="R158" s="8">
        <v>0.30470000000000003</v>
      </c>
      <c r="S158" s="8">
        <v>2.7799999999999998E-2</v>
      </c>
      <c r="T158" s="6">
        <f t="shared" si="36"/>
        <v>99.938500000000005</v>
      </c>
      <c r="U158" s="7">
        <f t="shared" si="37"/>
        <v>97.9019291345368</v>
      </c>
      <c r="V158" s="7"/>
      <c r="W158" s="18"/>
      <c r="X158" s="18"/>
    </row>
    <row r="159" spans="2:28" x14ac:dyDescent="0.2">
      <c r="C159" s="5">
        <v>8.4324582632669838</v>
      </c>
      <c r="D159" s="5">
        <v>0.40759801472065382</v>
      </c>
      <c r="E159" s="5">
        <v>5.4</v>
      </c>
      <c r="F159" s="5">
        <v>0.8314909057665113</v>
      </c>
      <c r="G159" s="5">
        <v>1.01</v>
      </c>
      <c r="H159" s="5">
        <v>0.85807944798963343</v>
      </c>
      <c r="I159" s="5">
        <f t="shared" si="35"/>
        <v>3.0324582632669834</v>
      </c>
      <c r="J159" s="5"/>
      <c r="K159" s="8">
        <v>41.39</v>
      </c>
      <c r="L159" s="8">
        <v>0.14369999999999999</v>
      </c>
      <c r="M159" s="8">
        <v>9.1999999999999998E-3</v>
      </c>
      <c r="N159" s="8">
        <v>55.97</v>
      </c>
      <c r="O159" s="8">
        <v>1.1733</v>
      </c>
      <c r="P159" s="8">
        <v>0.5383</v>
      </c>
      <c r="Q159" s="8">
        <v>7.3700000000000002E-2</v>
      </c>
      <c r="R159" s="8">
        <v>0.2248</v>
      </c>
      <c r="S159" s="8">
        <v>7.6999999999999999E-2</v>
      </c>
      <c r="T159" s="6">
        <f t="shared" si="36"/>
        <v>99.600000000000009</v>
      </c>
      <c r="U159" s="7">
        <f t="shared" si="37"/>
        <v>98.837583123821858</v>
      </c>
      <c r="V159" s="7"/>
      <c r="W159" s="18"/>
      <c r="X159" s="18"/>
    </row>
    <row r="160" spans="2:28" x14ac:dyDescent="0.2">
      <c r="C160" s="5">
        <v>3.1457628726469653</v>
      </c>
      <c r="D160" s="5">
        <v>0.37974902782812503</v>
      </c>
      <c r="E160" s="5">
        <v>2.2337636391540454</v>
      </c>
      <c r="F160" s="5">
        <v>0.725008254679957</v>
      </c>
      <c r="G160" s="5">
        <v>0.59796694537762329</v>
      </c>
      <c r="H160" s="5">
        <v>0.75141943719906634</v>
      </c>
      <c r="I160" s="5">
        <f t="shared" si="35"/>
        <v>0.91199923349291989</v>
      </c>
      <c r="J160" s="5"/>
      <c r="K160" s="8">
        <v>41.88</v>
      </c>
      <c r="L160" s="8">
        <v>0.27139999999999997</v>
      </c>
      <c r="M160" s="8">
        <v>6.6E-3</v>
      </c>
      <c r="N160" s="8">
        <v>55.79</v>
      </c>
      <c r="O160" s="8">
        <v>1.0981000000000001</v>
      </c>
      <c r="P160" s="8">
        <v>0.26979999999999998</v>
      </c>
      <c r="Q160" s="8">
        <v>3.95E-2</v>
      </c>
      <c r="R160" s="8">
        <v>0.34920000000000001</v>
      </c>
      <c r="S160" s="8">
        <v>9.8599999999999993E-2</v>
      </c>
      <c r="T160" s="6">
        <f t="shared" si="36"/>
        <v>99.803200000000018</v>
      </c>
      <c r="U160" s="7">
        <f t="shared" si="37"/>
        <v>98.907800185056928</v>
      </c>
      <c r="V160" s="7"/>
      <c r="W160" s="18"/>
      <c r="X160" s="18"/>
    </row>
    <row r="161" spans="2:28" x14ac:dyDescent="0.2">
      <c r="C161" s="5">
        <v>5.3167146214205721</v>
      </c>
      <c r="D161" s="5">
        <v>0.4197166015537564</v>
      </c>
      <c r="E161" s="5">
        <v>3.4627291283032444</v>
      </c>
      <c r="F161" s="5">
        <v>0.83218718178551454</v>
      </c>
      <c r="G161" s="5">
        <v>0.69803752516454676</v>
      </c>
      <c r="H161" s="5">
        <v>0.86033116720000347</v>
      </c>
      <c r="I161" s="5">
        <f t="shared" si="35"/>
        <v>1.8539854931173276</v>
      </c>
      <c r="J161" s="5"/>
      <c r="K161" s="8">
        <v>41.49</v>
      </c>
      <c r="L161" s="8">
        <v>4.6699999999999998E-2</v>
      </c>
      <c r="M161" s="8">
        <v>0</v>
      </c>
      <c r="N161" s="8">
        <v>56.53</v>
      </c>
      <c r="O161" s="8">
        <v>1.34</v>
      </c>
      <c r="P161" s="8">
        <v>0.1681</v>
      </c>
      <c r="Q161" s="8">
        <v>4.24E-2</v>
      </c>
      <c r="R161" s="8">
        <v>0.3402</v>
      </c>
      <c r="S161" s="8">
        <v>3.8800000000000001E-2</v>
      </c>
      <c r="T161" s="6">
        <f t="shared" si="36"/>
        <v>99.996199999999988</v>
      </c>
      <c r="U161" s="7">
        <f t="shared" si="37"/>
        <v>98.687575532487713</v>
      </c>
      <c r="V161" s="7"/>
      <c r="W161" s="18"/>
      <c r="X161" s="18"/>
    </row>
    <row r="162" spans="2:28" x14ac:dyDescent="0.2">
      <c r="B162" s="20" t="s">
        <v>56</v>
      </c>
      <c r="C162" s="10">
        <v>2.8532721551069606</v>
      </c>
      <c r="D162" s="10">
        <v>0.27651507935527109</v>
      </c>
      <c r="E162" s="10">
        <v>1.4312393054736559</v>
      </c>
      <c r="F162" s="10">
        <v>0.73572032474866067</v>
      </c>
      <c r="G162" s="10">
        <v>-5.2462215181963812E-2</v>
      </c>
      <c r="H162" s="10">
        <v>0.74963947304277478</v>
      </c>
      <c r="I162" s="10">
        <f>C162-E162</f>
        <v>1.4220328496333048</v>
      </c>
      <c r="J162" s="10"/>
      <c r="K162" s="9">
        <v>41.29</v>
      </c>
      <c r="L162" s="9">
        <v>0.24</v>
      </c>
      <c r="M162" s="11">
        <v>0.01</v>
      </c>
      <c r="N162" s="9">
        <v>55.26</v>
      </c>
      <c r="O162" s="9">
        <v>1.74</v>
      </c>
      <c r="P162" s="9">
        <v>0.28000000000000003</v>
      </c>
      <c r="Q162" s="9">
        <v>0.05</v>
      </c>
      <c r="R162" s="9">
        <v>0.41</v>
      </c>
      <c r="S162" s="9">
        <v>0.08</v>
      </c>
      <c r="T162" s="11">
        <f t="shared" ref="T162:T167" si="38">SUM(K162:S162)</f>
        <v>99.359999999999985</v>
      </c>
      <c r="U162" s="10">
        <f t="shared" si="37"/>
        <v>98.264121323068636</v>
      </c>
      <c r="V162" s="10"/>
      <c r="W162" s="16">
        <v>5.6000000000000001E-2</v>
      </c>
      <c r="X162" s="17">
        <f>W162*0.2</f>
        <v>1.1200000000000002E-2</v>
      </c>
      <c r="Y162" s="15">
        <f>AVERAGE(U162:U167)</f>
        <v>98.222739903388003</v>
      </c>
      <c r="Z162" s="15">
        <f>STDEV(U162:U167)</f>
        <v>0.16269408121307694</v>
      </c>
      <c r="AA162" s="10">
        <f>AVERAGE(G162:G167)</f>
        <v>-1.5119793651706126E-2</v>
      </c>
      <c r="AB162" s="10">
        <f>STDEV(G162:G167)</f>
        <v>0.44249904081346897</v>
      </c>
    </row>
    <row r="163" spans="2:28" x14ac:dyDescent="0.2">
      <c r="B163" s="20"/>
      <c r="C163" s="10">
        <v>3.2427932427119051</v>
      </c>
      <c r="D163" s="10">
        <v>0.25665150672333203</v>
      </c>
      <c r="E163" s="10">
        <v>1.7519858418071248</v>
      </c>
      <c r="F163" s="10">
        <v>0.77557741293362348</v>
      </c>
      <c r="G163" s="10">
        <v>6.5733355596934162E-2</v>
      </c>
      <c r="H163" s="10">
        <v>0.78697621968206888</v>
      </c>
      <c r="I163" s="10">
        <f t="shared" ref="I163:I170" si="39">C163-E163</f>
        <v>1.4908074009047803</v>
      </c>
      <c r="J163" s="10"/>
      <c r="K163" s="9">
        <v>41.69</v>
      </c>
      <c r="L163" s="9">
        <v>0.31</v>
      </c>
      <c r="M163" s="11">
        <v>0</v>
      </c>
      <c r="N163" s="9">
        <v>55.51</v>
      </c>
      <c r="O163" s="9">
        <v>1.69</v>
      </c>
      <c r="P163" s="9">
        <v>0.34</v>
      </c>
      <c r="Q163" s="9">
        <v>0.06</v>
      </c>
      <c r="R163" s="9">
        <v>0.28000000000000003</v>
      </c>
      <c r="S163" s="9">
        <v>7.0000000000000007E-2</v>
      </c>
      <c r="T163" s="11">
        <f t="shared" si="38"/>
        <v>99.949999999999989</v>
      </c>
      <c r="U163" s="10">
        <f t="shared" si="37"/>
        <v>98.320630893879567</v>
      </c>
      <c r="V163" s="10"/>
      <c r="W163" s="17"/>
      <c r="X163" s="17"/>
      <c r="Y163" s="9"/>
      <c r="Z163" s="9"/>
      <c r="AA163" s="9"/>
      <c r="AB163" s="9"/>
    </row>
    <row r="164" spans="2:28" x14ac:dyDescent="0.2">
      <c r="B164" s="20"/>
      <c r="C164" s="10">
        <v>3.0426174687135945</v>
      </c>
      <c r="D164" s="10">
        <v>0.29974515195280632</v>
      </c>
      <c r="E164" s="10">
        <v>2.1659680382221991</v>
      </c>
      <c r="F164" s="10">
        <v>0.72729405802155678</v>
      </c>
      <c r="G164" s="10">
        <v>0.58380695449112996</v>
      </c>
      <c r="H164" s="10">
        <v>0.74380865674452745</v>
      </c>
      <c r="I164" s="10">
        <f t="shared" si="39"/>
        <v>0.87664943049139543</v>
      </c>
      <c r="J164" s="10"/>
      <c r="K164" s="9">
        <v>41.12</v>
      </c>
      <c r="L164" s="9">
        <v>0.19</v>
      </c>
      <c r="M164" s="11">
        <v>0.01</v>
      </c>
      <c r="N164" s="9">
        <v>55.39</v>
      </c>
      <c r="O164" s="9">
        <v>1.91</v>
      </c>
      <c r="P164" s="9">
        <v>0.19</v>
      </c>
      <c r="Q164" s="9">
        <v>0.04</v>
      </c>
      <c r="R164" s="9">
        <v>0.36</v>
      </c>
      <c r="S164" s="9">
        <v>0.05</v>
      </c>
      <c r="T164" s="11">
        <f t="shared" si="38"/>
        <v>99.259999999999991</v>
      </c>
      <c r="U164" s="10">
        <f t="shared" si="37"/>
        <v>98.102129983615498</v>
      </c>
      <c r="V164" s="10"/>
      <c r="W164" s="17"/>
      <c r="X164" s="17"/>
      <c r="Y164" s="9"/>
      <c r="Z164" s="9"/>
      <c r="AA164" s="9"/>
      <c r="AB164" s="9"/>
    </row>
    <row r="165" spans="2:28" x14ac:dyDescent="0.2">
      <c r="B165" s="20"/>
      <c r="C165" s="10">
        <v>3.2518458858945292</v>
      </c>
      <c r="D165" s="10">
        <v>0.27009457346091642</v>
      </c>
      <c r="E165" s="10">
        <v>1.9690763727395686</v>
      </c>
      <c r="F165" s="10">
        <v>0.64417809647480428</v>
      </c>
      <c r="G165" s="10">
        <v>0.27811651207441335</v>
      </c>
      <c r="H165" s="10">
        <v>0.65931130100648716</v>
      </c>
      <c r="I165" s="10">
        <f t="shared" si="39"/>
        <v>1.2827695131549606</v>
      </c>
      <c r="J165" s="10"/>
      <c r="K165" s="9">
        <v>41.36</v>
      </c>
      <c r="L165" s="9">
        <v>0.36</v>
      </c>
      <c r="M165" s="11">
        <v>0.01</v>
      </c>
      <c r="N165" s="9">
        <v>55.71</v>
      </c>
      <c r="O165" s="9">
        <v>1.58</v>
      </c>
      <c r="P165" s="9">
        <v>0.26</v>
      </c>
      <c r="Q165" s="9">
        <v>0.09</v>
      </c>
      <c r="R165" s="9">
        <v>0.31</v>
      </c>
      <c r="S165" s="9">
        <v>0.08</v>
      </c>
      <c r="T165" s="11">
        <f t="shared" si="38"/>
        <v>99.76</v>
      </c>
      <c r="U165" s="10">
        <f t="shared" si="37"/>
        <v>98.433775201598891</v>
      </c>
      <c r="V165" s="10"/>
      <c r="W165" s="17"/>
      <c r="X165" s="17"/>
      <c r="Y165" s="9"/>
      <c r="Z165" s="9"/>
      <c r="AA165" s="9"/>
      <c r="AB165" s="9"/>
    </row>
    <row r="166" spans="2:28" x14ac:dyDescent="0.2">
      <c r="B166" s="20"/>
      <c r="C166" s="10">
        <v>3.9980794952061425</v>
      </c>
      <c r="D166" s="10">
        <v>0.25540380328227069</v>
      </c>
      <c r="E166" s="10">
        <v>1.8065818516790761</v>
      </c>
      <c r="F166" s="10">
        <v>0.68729584341210248</v>
      </c>
      <c r="G166" s="10">
        <v>-0.27241948582811792</v>
      </c>
      <c r="H166" s="10">
        <v>0.70001004746362672</v>
      </c>
      <c r="I166" s="10">
        <f t="shared" si="39"/>
        <v>2.1914976435270663</v>
      </c>
      <c r="J166" s="10"/>
      <c r="K166" s="9">
        <v>41.36</v>
      </c>
      <c r="L166" s="9">
        <v>0.24</v>
      </c>
      <c r="M166" s="11">
        <v>0</v>
      </c>
      <c r="N166" s="9">
        <v>55.47</v>
      </c>
      <c r="O166" s="9">
        <v>1.77</v>
      </c>
      <c r="P166" s="9">
        <v>0.24</v>
      </c>
      <c r="Q166" s="11">
        <v>0.1</v>
      </c>
      <c r="R166" s="9">
        <v>0.28000000000000003</v>
      </c>
      <c r="S166" s="9">
        <v>0.08</v>
      </c>
      <c r="T166" s="11">
        <f t="shared" si="38"/>
        <v>99.539999999999978</v>
      </c>
      <c r="U166" s="10">
        <f t="shared" si="37"/>
        <v>98.241286221721481</v>
      </c>
      <c r="V166" s="10"/>
      <c r="W166" s="17"/>
      <c r="X166" s="17"/>
      <c r="Y166" s="9"/>
      <c r="Z166" s="9"/>
      <c r="AA166" s="9"/>
      <c r="AB166" s="9"/>
    </row>
    <row r="167" spans="2:28" x14ac:dyDescent="0.2">
      <c r="B167" s="20"/>
      <c r="C167" s="10">
        <v>3.767858396955325</v>
      </c>
      <c r="D167" s="10">
        <v>0.29738079558422026</v>
      </c>
      <c r="E167" s="10">
        <v>1.2657924833541365</v>
      </c>
      <c r="F167" s="10">
        <v>0.79299331858611355</v>
      </c>
      <c r="G167" s="10">
        <v>-0.69349388306263249</v>
      </c>
      <c r="H167" s="10">
        <v>0.80793026840468873</v>
      </c>
      <c r="I167" s="10">
        <f t="shared" si="39"/>
        <v>2.5020659136011885</v>
      </c>
      <c r="J167" s="10"/>
      <c r="K167" s="9">
        <v>41.07</v>
      </c>
      <c r="L167" s="9">
        <v>0.36</v>
      </c>
      <c r="M167" s="11">
        <v>0</v>
      </c>
      <c r="N167" s="9">
        <v>55.36</v>
      </c>
      <c r="O167" s="9">
        <v>2.04</v>
      </c>
      <c r="P167" s="9">
        <v>0.31</v>
      </c>
      <c r="Q167" s="9">
        <v>7.0000000000000007E-2</v>
      </c>
      <c r="R167" s="9">
        <v>0.35</v>
      </c>
      <c r="S167" s="14">
        <v>7.0000000000000007E-2</v>
      </c>
      <c r="T167" s="11">
        <f t="shared" si="38"/>
        <v>99.629999999999981</v>
      </c>
      <c r="U167" s="12">
        <f t="shared" si="37"/>
        <v>97.974495796444018</v>
      </c>
      <c r="V167" s="12"/>
      <c r="W167" s="17"/>
      <c r="X167" s="17"/>
      <c r="Y167" s="9"/>
      <c r="Z167" s="9"/>
      <c r="AA167" s="9"/>
      <c r="AB167" s="9"/>
    </row>
    <row r="168" spans="2:28" x14ac:dyDescent="0.2">
      <c r="B168" s="21" t="s">
        <v>26</v>
      </c>
      <c r="C168" s="5">
        <v>1.6593325978673137</v>
      </c>
      <c r="D168" s="5">
        <v>0.29962624082785944</v>
      </c>
      <c r="E168" s="5">
        <v>-1.584947315867258</v>
      </c>
      <c r="F168" s="5">
        <v>0.73473444653891151</v>
      </c>
      <c r="G168" s="5">
        <v>-2.4478002667582612</v>
      </c>
      <c r="H168" s="5">
        <v>0.75107263697762872</v>
      </c>
      <c r="I168" s="5">
        <f t="shared" si="39"/>
        <v>3.2442799137345717</v>
      </c>
      <c r="J168" s="5"/>
      <c r="K168" s="4">
        <v>41.84</v>
      </c>
      <c r="L168" s="4">
        <v>0.22</v>
      </c>
      <c r="M168" s="4">
        <v>0.01</v>
      </c>
      <c r="N168" s="4">
        <v>55.84</v>
      </c>
      <c r="O168" s="4">
        <v>1.02</v>
      </c>
      <c r="P168" s="4">
        <v>0.25</v>
      </c>
      <c r="Q168" s="4">
        <v>0.04</v>
      </c>
      <c r="R168" s="4">
        <v>0.36</v>
      </c>
      <c r="S168" s="4">
        <v>0.08</v>
      </c>
      <c r="T168" s="6">
        <f>SUM(K168:S168)</f>
        <v>99.66</v>
      </c>
      <c r="U168" s="5">
        <f t="shared" si="37"/>
        <v>98.985591752453985</v>
      </c>
      <c r="V168" s="5"/>
      <c r="W168" s="18">
        <v>0.107</v>
      </c>
      <c r="X168" s="18">
        <f>W168*0.2</f>
        <v>2.1400000000000002E-2</v>
      </c>
      <c r="Y168" s="5">
        <f>AVERAGE(U168:U170)</f>
        <v>98.929324898314178</v>
      </c>
      <c r="Z168" s="5">
        <f>STDEV(U168:U169)</f>
        <v>1.9280103759553711E-2</v>
      </c>
      <c r="AA168" s="5">
        <f>AVERAGE(G168:G170)</f>
        <v>-2.742709408561582</v>
      </c>
      <c r="AB168" s="5">
        <f>STDEV(G168:G170)</f>
        <v>0.25834107001845946</v>
      </c>
    </row>
    <row r="169" spans="2:28" x14ac:dyDescent="0.2">
      <c r="C169" s="5">
        <v>-0.79559499153679358</v>
      </c>
      <c r="D169" s="5">
        <v>0.37999730669470988</v>
      </c>
      <c r="E169" s="5">
        <v>-3.3427521227132981</v>
      </c>
      <c r="F169" s="5">
        <v>0.6597181608157493</v>
      </c>
      <c r="G169" s="5">
        <v>-2.9290427271141652</v>
      </c>
      <c r="H169" s="5">
        <v>0.68867500188918285</v>
      </c>
      <c r="I169" s="5">
        <f t="shared" si="39"/>
        <v>2.5471571311765047</v>
      </c>
      <c r="J169" s="5"/>
      <c r="K169" s="4">
        <v>41.94</v>
      </c>
      <c r="L169" s="4">
        <v>0.28000000000000003</v>
      </c>
      <c r="M169" s="4">
        <v>0.01</v>
      </c>
      <c r="N169" s="4">
        <v>55.71</v>
      </c>
      <c r="O169" s="4">
        <v>0.99</v>
      </c>
      <c r="P169" s="4">
        <v>0.36</v>
      </c>
      <c r="Q169" s="4">
        <v>0.09</v>
      </c>
      <c r="R169" s="4">
        <v>0.31</v>
      </c>
      <c r="S169" s="4">
        <v>0.08</v>
      </c>
      <c r="T169" s="6">
        <f t="shared" ref="T169:T178" si="40">SUM(K169:S169)</f>
        <v>99.77</v>
      </c>
      <c r="U169" s="5">
        <f t="shared" si="37"/>
        <v>99.012857936674706</v>
      </c>
      <c r="V169" s="5"/>
      <c r="W169" s="18"/>
      <c r="X169" s="18"/>
    </row>
    <row r="170" spans="2:28" x14ac:dyDescent="0.2">
      <c r="C170" s="5">
        <v>-0.52144380624330811</v>
      </c>
      <c r="D170" s="5">
        <v>0.26600705319443779</v>
      </c>
      <c r="E170" s="5">
        <v>-3.1224360110588405</v>
      </c>
      <c r="F170" s="5">
        <v>0.7140623488210619</v>
      </c>
      <c r="G170" s="5">
        <v>-2.8512852318123203</v>
      </c>
      <c r="H170" s="5">
        <v>0.72733656242421385</v>
      </c>
      <c r="I170" s="5">
        <f t="shared" si="39"/>
        <v>2.6009922048155323</v>
      </c>
      <c r="J170" s="5"/>
      <c r="K170" s="4">
        <v>41.69</v>
      </c>
      <c r="L170" s="4">
        <v>0.17</v>
      </c>
      <c r="M170" s="4">
        <v>0.01</v>
      </c>
      <c r="N170" s="4">
        <v>55.86</v>
      </c>
      <c r="O170" s="4">
        <v>1.22</v>
      </c>
      <c r="P170" s="4">
        <v>0.19</v>
      </c>
      <c r="Q170" s="4">
        <v>0.08</v>
      </c>
      <c r="R170" s="4">
        <v>0.37</v>
      </c>
      <c r="S170" s="4">
        <v>0.06</v>
      </c>
      <c r="T170" s="6">
        <f t="shared" si="40"/>
        <v>99.649999999999991</v>
      </c>
      <c r="U170" s="5">
        <f t="shared" si="37"/>
        <v>98.789525005813857</v>
      </c>
      <c r="V170" s="5"/>
      <c r="W170" s="18"/>
      <c r="X170" s="18"/>
    </row>
    <row r="171" spans="2:28" x14ac:dyDescent="0.2">
      <c r="B171" s="20" t="s">
        <v>57</v>
      </c>
      <c r="C171" s="10">
        <v>5.7938382118452321</v>
      </c>
      <c r="D171" s="10">
        <v>0.3004861440058515</v>
      </c>
      <c r="E171" s="10">
        <v>3.5</v>
      </c>
      <c r="F171" s="10">
        <v>1.1578498509165198</v>
      </c>
      <c r="G171" s="10">
        <v>0.48720412984047901</v>
      </c>
      <c r="H171" s="10">
        <v>1.1683455024846756</v>
      </c>
      <c r="I171" s="10">
        <f>C171-E171</f>
        <v>2.2938382118452321</v>
      </c>
      <c r="J171" s="10"/>
      <c r="K171" s="9">
        <v>41.55</v>
      </c>
      <c r="L171" s="9">
        <v>0.22</v>
      </c>
      <c r="M171" s="11">
        <v>0.01</v>
      </c>
      <c r="N171" s="9">
        <v>54.87</v>
      </c>
      <c r="O171" s="9">
        <v>2.17</v>
      </c>
      <c r="P171" s="9">
        <v>0.25</v>
      </c>
      <c r="Q171" s="9">
        <v>0.06</v>
      </c>
      <c r="R171" s="9">
        <v>0.31</v>
      </c>
      <c r="S171" s="9">
        <v>0.08</v>
      </c>
      <c r="T171" s="11">
        <f t="shared" si="40"/>
        <v>99.52</v>
      </c>
      <c r="U171" s="12">
        <f t="shared" si="37"/>
        <v>97.829398090098039</v>
      </c>
      <c r="V171" s="12"/>
      <c r="W171" s="17">
        <v>0.873</v>
      </c>
      <c r="X171" s="17">
        <f>W171*0.2</f>
        <v>0.17460000000000001</v>
      </c>
      <c r="Y171" s="15">
        <f>AVERAGE(U171:U178)</f>
        <v>97.892561167110529</v>
      </c>
      <c r="Z171" s="15">
        <f>STDEV(U171:U178)</f>
        <v>0.17765266977079663</v>
      </c>
      <c r="AA171" s="10">
        <f>AVERAGE(G171:G178)</f>
        <v>0.48212896428761887</v>
      </c>
      <c r="AB171" s="10">
        <f>STDEV(G171:G178)</f>
        <v>0.30050208069361228</v>
      </c>
    </row>
    <row r="172" spans="2:28" x14ac:dyDescent="0.2">
      <c r="B172" s="20"/>
      <c r="C172" s="10">
        <v>6.7138311241296869</v>
      </c>
      <c r="D172" s="10">
        <v>0.2823904739955086</v>
      </c>
      <c r="E172" s="10">
        <v>3.4</v>
      </c>
      <c r="F172" s="10">
        <v>1.1004550335395844</v>
      </c>
      <c r="G172" s="10">
        <v>-9.1192184547437272E-2</v>
      </c>
      <c r="H172" s="10">
        <v>1.1102090619074632</v>
      </c>
      <c r="I172" s="10">
        <f t="shared" ref="I172:I186" si="41">C172-E172</f>
        <v>3.3138311241296869</v>
      </c>
      <c r="J172" s="10"/>
      <c r="K172" s="9">
        <v>41.61</v>
      </c>
      <c r="L172" s="9">
        <v>0.22</v>
      </c>
      <c r="M172" s="11">
        <v>0</v>
      </c>
      <c r="N172" s="9">
        <v>54.96</v>
      </c>
      <c r="O172" s="9">
        <v>2.25</v>
      </c>
      <c r="P172" s="9">
        <v>0.17</v>
      </c>
      <c r="Q172" s="9">
        <v>0.08</v>
      </c>
      <c r="R172" s="9">
        <v>0.28000000000000003</v>
      </c>
      <c r="S172" s="9">
        <v>7.0000000000000007E-2</v>
      </c>
      <c r="T172" s="11">
        <f t="shared" si="40"/>
        <v>99.639999999999986</v>
      </c>
      <c r="U172" s="12">
        <f t="shared" ref="U172:U178" si="42">100*N172/40.31/(N172/40.31+O172/71.85)</f>
        <v>97.754775349427348</v>
      </c>
      <c r="V172" s="12"/>
      <c r="W172" s="17"/>
      <c r="X172" s="17"/>
      <c r="Y172" s="13"/>
      <c r="Z172" s="13"/>
      <c r="AA172" s="9"/>
      <c r="AB172" s="9"/>
    </row>
    <row r="173" spans="2:28" x14ac:dyDescent="0.2">
      <c r="B173" s="20"/>
      <c r="C173" s="10">
        <v>5.4075609731427825</v>
      </c>
      <c r="D173" s="10">
        <v>0.33048182419851063</v>
      </c>
      <c r="E173" s="10">
        <v>3.2</v>
      </c>
      <c r="F173" s="10">
        <v>1.0804706153920729</v>
      </c>
      <c r="G173" s="10">
        <v>0.38806829396575315</v>
      </c>
      <c r="H173" s="10">
        <v>1.0940518094560605</v>
      </c>
      <c r="I173" s="10">
        <f t="shared" si="41"/>
        <v>2.2075609731427823</v>
      </c>
      <c r="J173" s="10"/>
      <c r="K173" s="9">
        <v>41.08</v>
      </c>
      <c r="L173" s="9">
        <v>0.14000000000000001</v>
      </c>
      <c r="M173" s="11">
        <v>0</v>
      </c>
      <c r="N173" s="9">
        <v>55.29</v>
      </c>
      <c r="O173" s="9">
        <v>2.0699999999999998</v>
      </c>
      <c r="P173" s="9">
        <v>0.22</v>
      </c>
      <c r="Q173" s="9">
        <v>0.09</v>
      </c>
      <c r="R173" s="9">
        <v>0.36</v>
      </c>
      <c r="S173" s="9">
        <v>0.12</v>
      </c>
      <c r="T173" s="11">
        <f t="shared" si="40"/>
        <v>99.36999999999999</v>
      </c>
      <c r="U173" s="12">
        <f t="shared" si="42"/>
        <v>97.942773178943867</v>
      </c>
      <c r="V173" s="12"/>
      <c r="W173" s="17"/>
      <c r="X173" s="17"/>
      <c r="Y173" s="13"/>
      <c r="Z173" s="13"/>
      <c r="AA173" s="9"/>
      <c r="AB173" s="9"/>
    </row>
    <row r="174" spans="2:28" x14ac:dyDescent="0.2">
      <c r="B174" s="20"/>
      <c r="C174" s="10">
        <v>5.970844047462208</v>
      </c>
      <c r="D174" s="10">
        <v>0.30054583764958576</v>
      </c>
      <c r="E174" s="10">
        <v>3.5</v>
      </c>
      <c r="F174" s="10">
        <v>1.1091198964000661</v>
      </c>
      <c r="G174" s="10">
        <v>0.3951610953196516</v>
      </c>
      <c r="H174" s="10">
        <v>1.1200765964224935</v>
      </c>
      <c r="I174" s="10">
        <f t="shared" si="41"/>
        <v>2.470844047462208</v>
      </c>
      <c r="J174" s="10"/>
      <c r="K174" s="9">
        <v>41.25</v>
      </c>
      <c r="L174" s="9">
        <v>0.23</v>
      </c>
      <c r="M174" s="11">
        <v>0.01</v>
      </c>
      <c r="N174" s="9">
        <v>55.34</v>
      </c>
      <c r="O174" s="9">
        <v>1.97</v>
      </c>
      <c r="P174" s="9">
        <v>0.31</v>
      </c>
      <c r="Q174" s="9">
        <v>0.11</v>
      </c>
      <c r="R174" s="9">
        <v>0.37</v>
      </c>
      <c r="S174" s="9">
        <v>0.09</v>
      </c>
      <c r="T174" s="11">
        <f t="shared" si="40"/>
        <v>99.68</v>
      </c>
      <c r="U174" s="12">
        <f t="shared" si="42"/>
        <v>98.041944430423996</v>
      </c>
      <c r="V174" s="12"/>
      <c r="W174" s="17"/>
      <c r="X174" s="17"/>
      <c r="Y174" s="13"/>
      <c r="Z174" s="13"/>
      <c r="AA174" s="9"/>
      <c r="AB174" s="9"/>
    </row>
    <row r="175" spans="2:28" x14ac:dyDescent="0.2">
      <c r="B175" s="20"/>
      <c r="C175" s="10">
        <v>5.6478850911358016</v>
      </c>
      <c r="D175" s="10">
        <v>0.32310400205428652</v>
      </c>
      <c r="E175" s="10">
        <v>3.7</v>
      </c>
      <c r="F175" s="10">
        <v>1.1539793172825652</v>
      </c>
      <c r="G175" s="10">
        <v>0.76309975260938323</v>
      </c>
      <c r="H175" s="10">
        <v>1.1661462155978284</v>
      </c>
      <c r="I175" s="10">
        <f t="shared" si="41"/>
        <v>1.9478850911358014</v>
      </c>
      <c r="J175" s="10"/>
      <c r="K175" s="9">
        <v>41.74</v>
      </c>
      <c r="L175" s="9">
        <v>0.24</v>
      </c>
      <c r="M175" s="11">
        <v>0.02</v>
      </c>
      <c r="N175" s="9">
        <v>55.13</v>
      </c>
      <c r="O175" s="9">
        <v>1.86</v>
      </c>
      <c r="P175" s="9">
        <v>0.28000000000000003</v>
      </c>
      <c r="Q175" s="9">
        <v>7.0000000000000007E-2</v>
      </c>
      <c r="R175" s="9">
        <v>0.33</v>
      </c>
      <c r="S175" s="9">
        <v>7.0000000000000007E-2</v>
      </c>
      <c r="T175" s="11">
        <f t="shared" si="40"/>
        <v>99.74</v>
      </c>
      <c r="U175" s="12">
        <f t="shared" si="42"/>
        <v>98.142335146013806</v>
      </c>
      <c r="V175" s="12"/>
      <c r="W175" s="17"/>
      <c r="X175" s="17"/>
      <c r="Y175" s="13"/>
      <c r="Z175" s="13"/>
      <c r="AA175" s="9"/>
      <c r="AB175" s="9"/>
    </row>
    <row r="176" spans="2:28" x14ac:dyDescent="0.2">
      <c r="B176" s="20"/>
      <c r="C176" s="10">
        <v>6.273294861590955</v>
      </c>
      <c r="D176" s="10">
        <v>0.30192954119752013</v>
      </c>
      <c r="E176" s="10">
        <v>4.2</v>
      </c>
      <c r="F176" s="10">
        <v>1.1016801536390053</v>
      </c>
      <c r="G176" s="10">
        <v>0.93788667197270348</v>
      </c>
      <c r="H176" s="10">
        <v>1.1128114019994999</v>
      </c>
      <c r="I176" s="10">
        <f t="shared" si="41"/>
        <v>2.0732948615909548</v>
      </c>
      <c r="J176" s="10"/>
      <c r="K176" s="9">
        <v>41.37</v>
      </c>
      <c r="L176" s="9">
        <v>0.17</v>
      </c>
      <c r="M176" s="11">
        <v>0.01</v>
      </c>
      <c r="N176" s="9">
        <v>54.87</v>
      </c>
      <c r="O176" s="9">
        <v>2.41</v>
      </c>
      <c r="P176" s="9">
        <v>0.19</v>
      </c>
      <c r="Q176" s="9">
        <v>0.08</v>
      </c>
      <c r="R176" s="9">
        <v>0.28000000000000003</v>
      </c>
      <c r="S176" s="9">
        <v>0.06</v>
      </c>
      <c r="T176" s="11">
        <f t="shared" si="40"/>
        <v>99.439999999999984</v>
      </c>
      <c r="U176" s="12">
        <f t="shared" si="42"/>
        <v>97.595104868687812</v>
      </c>
      <c r="V176" s="12"/>
      <c r="W176" s="17"/>
      <c r="X176" s="17"/>
      <c r="Y176" s="13"/>
      <c r="Z176" s="13"/>
      <c r="AA176" s="9"/>
      <c r="AB176" s="9"/>
    </row>
    <row r="177" spans="1:28" x14ac:dyDescent="0.2">
      <c r="B177" s="20"/>
      <c r="C177" s="10">
        <v>5.4279157678416379</v>
      </c>
      <c r="D177" s="10">
        <v>0.37281648540018225</v>
      </c>
      <c r="E177" s="10">
        <v>3.3</v>
      </c>
      <c r="F177" s="10">
        <v>1.1426325441533576</v>
      </c>
      <c r="G177" s="10">
        <v>0.47748380072234786</v>
      </c>
      <c r="H177" s="10">
        <v>1.1589618645120934</v>
      </c>
      <c r="I177" s="10">
        <f t="shared" si="41"/>
        <v>2.1279157678416381</v>
      </c>
      <c r="J177" s="10"/>
      <c r="K177" s="9">
        <v>41.58</v>
      </c>
      <c r="L177" s="9">
        <v>0.16</v>
      </c>
      <c r="M177" s="11">
        <v>0</v>
      </c>
      <c r="N177" s="9">
        <v>54.99</v>
      </c>
      <c r="O177" s="9">
        <v>2.19</v>
      </c>
      <c r="P177" s="11">
        <v>0.2</v>
      </c>
      <c r="Q177" s="9">
        <v>0.09</v>
      </c>
      <c r="R177" s="9">
        <v>0.28999999999999998</v>
      </c>
      <c r="S177" s="9">
        <v>0.11</v>
      </c>
      <c r="T177" s="11">
        <f t="shared" si="40"/>
        <v>99.61</v>
      </c>
      <c r="U177" s="12">
        <f t="shared" si="42"/>
        <v>97.81450566413514</v>
      </c>
      <c r="V177" s="12"/>
      <c r="W177" s="17"/>
      <c r="X177" s="17"/>
      <c r="Y177" s="13"/>
      <c r="Z177" s="13"/>
      <c r="AA177" s="9"/>
      <c r="AB177" s="9"/>
    </row>
    <row r="178" spans="1:28" x14ac:dyDescent="0.2">
      <c r="B178" s="20"/>
      <c r="C178" s="10">
        <v>5.5782304722729421</v>
      </c>
      <c r="D178" s="10">
        <v>0.29048333815048244</v>
      </c>
      <c r="E178" s="10">
        <v>3.4</v>
      </c>
      <c r="F178" s="10">
        <v>1.1141071664450466</v>
      </c>
      <c r="G178" s="10">
        <v>0.49932015441806987</v>
      </c>
      <c r="H178" s="10">
        <v>1.1243003532787539</v>
      </c>
      <c r="I178" s="10">
        <f t="shared" si="41"/>
        <v>2.1782304722729422</v>
      </c>
      <c r="J178" s="10"/>
      <c r="K178" s="9">
        <v>41.66</v>
      </c>
      <c r="L178" s="9">
        <v>0.21</v>
      </c>
      <c r="M178" s="11">
        <v>0.01</v>
      </c>
      <c r="N178" s="9">
        <v>55.26</v>
      </c>
      <c r="O178" s="9">
        <v>1.99</v>
      </c>
      <c r="P178" s="9">
        <v>0.14000000000000001</v>
      </c>
      <c r="Q178" s="9">
        <v>0.11</v>
      </c>
      <c r="R178" s="9">
        <v>0.21</v>
      </c>
      <c r="S178" s="9">
        <v>0.14000000000000001</v>
      </c>
      <c r="T178" s="11">
        <f t="shared" si="40"/>
        <v>99.729999999999976</v>
      </c>
      <c r="U178" s="12">
        <f t="shared" si="42"/>
        <v>98.019652609154207</v>
      </c>
      <c r="V178" s="12"/>
      <c r="W178" s="17"/>
      <c r="X178" s="17"/>
      <c r="Y178" s="13"/>
      <c r="Z178" s="13"/>
      <c r="AA178" s="9"/>
      <c r="AB178" s="9"/>
    </row>
    <row r="179" spans="1:28" x14ac:dyDescent="0.2">
      <c r="A179" s="23" t="s">
        <v>66</v>
      </c>
      <c r="B179" s="21" t="s">
        <v>58</v>
      </c>
      <c r="C179" s="5">
        <v>1.4783719473191532</v>
      </c>
      <c r="D179" s="5">
        <v>0.25364689934043055</v>
      </c>
      <c r="E179" s="5">
        <v>-3.0663315336295076</v>
      </c>
      <c r="F179" s="5">
        <v>0.73402951415791562</v>
      </c>
      <c r="G179" s="5">
        <v>-3.8350849462354675</v>
      </c>
      <c r="H179" s="5">
        <v>0.74578548171164982</v>
      </c>
      <c r="I179" s="5">
        <f t="shared" si="41"/>
        <v>4.5447034809486606</v>
      </c>
      <c r="J179" s="5"/>
      <c r="K179" s="4">
        <v>41.29</v>
      </c>
      <c r="L179" s="4">
        <v>0.15</v>
      </c>
      <c r="M179" s="4">
        <v>0.01</v>
      </c>
      <c r="N179" s="4">
        <v>56.58</v>
      </c>
      <c r="O179" s="4">
        <v>0.89</v>
      </c>
      <c r="P179" s="4">
        <v>0.21</v>
      </c>
      <c r="Q179" s="4">
        <v>0.14000000000000001</v>
      </c>
      <c r="R179" s="4">
        <v>0.22</v>
      </c>
      <c r="S179" s="4">
        <v>7.0000000000000007E-2</v>
      </c>
      <c r="T179" s="6">
        <f>SUM(K179:S179)</f>
        <v>99.559999999999988</v>
      </c>
      <c r="U179" s="5">
        <f>100*N179/40.31/(N179/40.31+O179/71.85)</f>
        <v>99.125223178314755</v>
      </c>
      <c r="V179" s="5"/>
      <c r="W179" s="18">
        <v>5.1999999999999998E-2</v>
      </c>
      <c r="X179" s="18">
        <f>W179*0.2</f>
        <v>1.04E-2</v>
      </c>
      <c r="Y179" s="5">
        <f>AVERAGE(U179:U186)</f>
        <v>99.086622205677529</v>
      </c>
      <c r="Z179" s="5">
        <f>STDEV(U179:U186)</f>
        <v>9.2865274550496785E-2</v>
      </c>
      <c r="AA179" s="5">
        <f>AVERAGE(G179:G186)</f>
        <v>-3.0504240426464673</v>
      </c>
      <c r="AB179" s="5">
        <f>STDEV(G179:G186)</f>
        <v>1.2965995974635198</v>
      </c>
    </row>
    <row r="180" spans="1:28" x14ac:dyDescent="0.2">
      <c r="C180" s="5">
        <v>5.6591705904812333</v>
      </c>
      <c r="D180" s="5">
        <v>0.27345165700030899</v>
      </c>
      <c r="E180" s="5">
        <v>1.0154118741325482</v>
      </c>
      <c r="F180" s="5">
        <v>0.7502262512980522</v>
      </c>
      <c r="G180" s="5">
        <v>-1.9273568329176933</v>
      </c>
      <c r="H180" s="5">
        <v>0.76358287488234866</v>
      </c>
      <c r="I180" s="5">
        <f t="shared" si="41"/>
        <v>4.6437587163486853</v>
      </c>
      <c r="J180" s="5"/>
      <c r="K180" s="4">
        <v>41.51</v>
      </c>
      <c r="L180" s="4">
        <v>0.15</v>
      </c>
      <c r="M180" s="4">
        <v>0.01</v>
      </c>
      <c r="N180" s="4">
        <v>56.74</v>
      </c>
      <c r="O180" s="4">
        <v>0.95</v>
      </c>
      <c r="P180" s="4">
        <v>0.14000000000000001</v>
      </c>
      <c r="Q180" s="4">
        <v>0.08</v>
      </c>
      <c r="R180" s="4">
        <v>0.16</v>
      </c>
      <c r="S180" s="4">
        <v>7.0000000000000007E-2</v>
      </c>
      <c r="T180" s="6">
        <f t="shared" ref="T180:T187" si="43">SUM(K180:S180)</f>
        <v>99.809999999999988</v>
      </c>
      <c r="U180" s="5">
        <f t="shared" ref="U180:U187" si="44">100*N180/40.31/(N180/40.31+O180/71.85)</f>
        <v>99.069406826893442</v>
      </c>
      <c r="V180" s="5"/>
      <c r="W180" s="18"/>
      <c r="X180" s="18"/>
    </row>
    <row r="181" spans="1:28" x14ac:dyDescent="0.2">
      <c r="C181" s="5">
        <v>-3.7265764014159326</v>
      </c>
      <c r="D181" s="5">
        <v>0.32276362471756376</v>
      </c>
      <c r="E181" s="5">
        <v>-6.2528067090043207</v>
      </c>
      <c r="F181" s="5">
        <v>0.63333661290132592</v>
      </c>
      <c r="G181" s="5">
        <v>-4.3149869802680358</v>
      </c>
      <c r="H181" s="5">
        <v>0.65519810156419245</v>
      </c>
      <c r="I181" s="5">
        <f t="shared" si="41"/>
        <v>2.5262303075883881</v>
      </c>
      <c r="J181" s="5"/>
      <c r="K181" s="4">
        <v>41.52</v>
      </c>
      <c r="L181" s="4">
        <v>0.17</v>
      </c>
      <c r="M181" s="4">
        <v>0.01</v>
      </c>
      <c r="N181" s="4">
        <v>56.48</v>
      </c>
      <c r="O181" s="4">
        <v>0.97</v>
      </c>
      <c r="P181" s="4">
        <v>0.17</v>
      </c>
      <c r="Q181" s="4">
        <v>0.11</v>
      </c>
      <c r="R181" s="4">
        <v>0.21</v>
      </c>
      <c r="S181" s="4">
        <v>0.06</v>
      </c>
      <c r="T181" s="6">
        <f t="shared" si="43"/>
        <v>99.7</v>
      </c>
      <c r="U181" s="5">
        <f t="shared" si="44"/>
        <v>99.045670022471754</v>
      </c>
      <c r="V181" s="5"/>
      <c r="W181" s="18"/>
      <c r="X181" s="18"/>
    </row>
    <row r="182" spans="1:28" x14ac:dyDescent="0.2">
      <c r="C182" s="5">
        <v>-2.9309059053285735</v>
      </c>
      <c r="D182" s="5">
        <v>0.29273284156069834</v>
      </c>
      <c r="E182" s="5">
        <v>-4.2113752571625431</v>
      </c>
      <c r="F182" s="5">
        <v>0.5977594100055994</v>
      </c>
      <c r="G182" s="5">
        <v>-2.6873041863916849</v>
      </c>
      <c r="H182" s="5">
        <v>0.61683674397644939</v>
      </c>
      <c r="I182" s="5">
        <f t="shared" si="41"/>
        <v>1.2804693518339696</v>
      </c>
      <c r="J182" s="5"/>
      <c r="K182" s="4">
        <v>41.29</v>
      </c>
      <c r="L182" s="4">
        <v>0.18</v>
      </c>
      <c r="M182" s="4">
        <v>0.01</v>
      </c>
      <c r="N182" s="4">
        <v>56.73</v>
      </c>
      <c r="O182" s="4">
        <v>1.02</v>
      </c>
      <c r="P182" s="4">
        <v>0.23</v>
      </c>
      <c r="Q182" s="4">
        <v>0.05</v>
      </c>
      <c r="R182" s="4">
        <v>0.16</v>
      </c>
      <c r="S182" s="4">
        <v>0.05</v>
      </c>
      <c r="T182" s="6">
        <f t="shared" si="43"/>
        <v>99.719999999999985</v>
      </c>
      <c r="U182" s="5">
        <f t="shared" si="44"/>
        <v>99.001347212878201</v>
      </c>
      <c r="V182" s="5"/>
      <c r="W182" s="18"/>
      <c r="X182" s="18"/>
    </row>
    <row r="183" spans="1:28" x14ac:dyDescent="0.2">
      <c r="C183" s="5">
        <v>-2.9716116627107487</v>
      </c>
      <c r="D183" s="5">
        <v>0.31852728796350044</v>
      </c>
      <c r="E183" s="5">
        <v>-6.7554834283175094</v>
      </c>
      <c r="F183" s="5">
        <v>0.69566333685525528</v>
      </c>
      <c r="G183" s="5">
        <v>-5.2102453637079202</v>
      </c>
      <c r="H183" s="5">
        <v>0.71510989578927842</v>
      </c>
      <c r="I183" s="5">
        <f t="shared" si="41"/>
        <v>3.7838717656067606</v>
      </c>
      <c r="J183" s="5"/>
      <c r="K183" s="4">
        <v>41.36</v>
      </c>
      <c r="L183" s="4">
        <v>0.22</v>
      </c>
      <c r="M183" s="4">
        <v>0.01</v>
      </c>
      <c r="N183" s="4">
        <v>56.66</v>
      </c>
      <c r="O183" s="4">
        <v>0.99</v>
      </c>
      <c r="P183" s="4">
        <v>0.21</v>
      </c>
      <c r="Q183" s="4">
        <v>7.0000000000000007E-2</v>
      </c>
      <c r="R183" s="4">
        <v>0.18</v>
      </c>
      <c r="S183" s="4">
        <v>0.06</v>
      </c>
      <c r="T183" s="6">
        <f t="shared" si="43"/>
        <v>99.759999999999991</v>
      </c>
      <c r="U183" s="5">
        <f t="shared" si="44"/>
        <v>99.029248360205983</v>
      </c>
      <c r="V183" s="5"/>
      <c r="W183" s="18"/>
      <c r="X183" s="18"/>
    </row>
    <row r="184" spans="1:28" x14ac:dyDescent="0.2">
      <c r="C184" s="5">
        <v>1.074809958157332</v>
      </c>
      <c r="D184" s="5">
        <v>0.4367532430069111</v>
      </c>
      <c r="E184" s="5">
        <v>-1.3367635381015455</v>
      </c>
      <c r="F184" s="5">
        <v>0.72389287354274834</v>
      </c>
      <c r="G184" s="5">
        <v>-1.8956647163433582</v>
      </c>
      <c r="H184" s="5">
        <v>0.7586834718437544</v>
      </c>
      <c r="I184" s="5">
        <f t="shared" si="41"/>
        <v>2.4115734962588773</v>
      </c>
      <c r="J184" s="5"/>
      <c r="K184" s="4">
        <v>41.36</v>
      </c>
      <c r="L184" s="4">
        <v>0.26</v>
      </c>
      <c r="M184" s="6">
        <v>0</v>
      </c>
      <c r="N184" s="4">
        <v>56.52</v>
      </c>
      <c r="O184" s="4">
        <v>1.01</v>
      </c>
      <c r="P184" s="4">
        <v>0.19</v>
      </c>
      <c r="Q184" s="4">
        <v>0.09</v>
      </c>
      <c r="R184" s="4">
        <v>0.17</v>
      </c>
      <c r="S184" s="4">
        <v>0.06</v>
      </c>
      <c r="T184" s="6">
        <f t="shared" si="43"/>
        <v>99.660000000000011</v>
      </c>
      <c r="U184" s="5">
        <f t="shared" si="44"/>
        <v>99.007403097334546</v>
      </c>
      <c r="V184" s="5"/>
      <c r="W184" s="18"/>
      <c r="X184" s="18"/>
    </row>
    <row r="185" spans="1:28" x14ac:dyDescent="0.2">
      <c r="C185" s="5">
        <v>1.204909383609251</v>
      </c>
      <c r="D185" s="5">
        <v>0.42213752931780152</v>
      </c>
      <c r="E185" s="5">
        <v>-2.3226399647339244</v>
      </c>
      <c r="F185" s="5">
        <v>0.71606667484455644</v>
      </c>
      <c r="G185" s="5">
        <v>-2.9491928442107351</v>
      </c>
      <c r="H185" s="5">
        <v>0.74895713371875183</v>
      </c>
      <c r="I185" s="5">
        <f t="shared" si="41"/>
        <v>3.5275493483431752</v>
      </c>
      <c r="J185" s="5"/>
      <c r="K185" s="4">
        <v>41.76</v>
      </c>
      <c r="L185" s="4">
        <v>0.15</v>
      </c>
      <c r="M185" s="6">
        <v>0</v>
      </c>
      <c r="N185" s="4">
        <v>56.57</v>
      </c>
      <c r="O185" s="4">
        <v>0.73</v>
      </c>
      <c r="P185" s="6">
        <v>0.2</v>
      </c>
      <c r="Q185" s="4">
        <v>0.11</v>
      </c>
      <c r="R185" s="4">
        <v>0.25</v>
      </c>
      <c r="S185" s="4">
        <v>0.08</v>
      </c>
      <c r="T185" s="6">
        <f t="shared" si="43"/>
        <v>99.85</v>
      </c>
      <c r="U185" s="5">
        <f t="shared" si="44"/>
        <v>99.281230141577595</v>
      </c>
      <c r="V185" s="5"/>
      <c r="W185" s="18"/>
      <c r="X185" s="18"/>
    </row>
    <row r="186" spans="1:28" x14ac:dyDescent="0.2">
      <c r="C186" s="5">
        <v>1.1805695397520726</v>
      </c>
      <c r="D186" s="5">
        <v>0.47377753130381761</v>
      </c>
      <c r="E186" s="5">
        <v>-0.96966031042576772</v>
      </c>
      <c r="F186" s="5">
        <v>0.79136511286922551</v>
      </c>
      <c r="G186" s="5">
        <v>-1.5835564710968455</v>
      </c>
      <c r="H186" s="5">
        <v>0.82882695311002108</v>
      </c>
      <c r="I186" s="5">
        <f t="shared" si="41"/>
        <v>2.1502298501778405</v>
      </c>
      <c r="J186" s="5"/>
      <c r="K186" s="4">
        <v>41.54</v>
      </c>
      <c r="L186" s="4">
        <v>0.34</v>
      </c>
      <c r="M186" s="6">
        <v>0</v>
      </c>
      <c r="N186" s="4">
        <v>56.48</v>
      </c>
      <c r="O186" s="4">
        <v>0.88</v>
      </c>
      <c r="P186" s="4">
        <v>0.23</v>
      </c>
      <c r="Q186" s="4">
        <v>7.0000000000000007E-2</v>
      </c>
      <c r="R186" s="4">
        <v>0.13</v>
      </c>
      <c r="S186" s="4">
        <v>7.0000000000000007E-2</v>
      </c>
      <c r="T186" s="6">
        <f t="shared" si="43"/>
        <v>99.739999999999981</v>
      </c>
      <c r="U186" s="5">
        <f t="shared" si="44"/>
        <v>99.133448805743896</v>
      </c>
      <c r="V186" s="5"/>
      <c r="W186" s="18"/>
      <c r="X186" s="18"/>
    </row>
    <row r="187" spans="1:28" x14ac:dyDescent="0.2">
      <c r="A187" s="23" t="s">
        <v>50</v>
      </c>
      <c r="B187" s="20" t="s">
        <v>59</v>
      </c>
      <c r="C187" s="10">
        <v>4.2758019967212624</v>
      </c>
      <c r="D187" s="10">
        <v>0.49957245681526746</v>
      </c>
      <c r="E187" s="10">
        <v>2.8375973166120705</v>
      </c>
      <c r="F187" s="10">
        <v>0.73175024392456522</v>
      </c>
      <c r="G187" s="10">
        <v>0.61418027831701405</v>
      </c>
      <c r="H187" s="10">
        <v>0.7764939544090369</v>
      </c>
      <c r="I187" s="10">
        <f>C187-E187</f>
        <v>1.4382046801091919</v>
      </c>
      <c r="J187" s="10"/>
      <c r="K187" s="9">
        <v>41.29</v>
      </c>
      <c r="L187" s="11">
        <v>0.14000000000000001</v>
      </c>
      <c r="M187" s="11">
        <v>0</v>
      </c>
      <c r="N187" s="9">
        <v>54.28</v>
      </c>
      <c r="O187" s="9">
        <v>3.62</v>
      </c>
      <c r="P187" s="9">
        <v>0.18</v>
      </c>
      <c r="Q187" s="11">
        <v>0.05</v>
      </c>
      <c r="R187" s="9">
        <v>0.11</v>
      </c>
      <c r="S187" s="11">
        <v>0.06</v>
      </c>
      <c r="T187" s="11">
        <f t="shared" si="43"/>
        <v>99.730000000000018</v>
      </c>
      <c r="U187" s="12">
        <f t="shared" si="44"/>
        <v>96.393367356245165</v>
      </c>
      <c r="V187" s="12"/>
      <c r="W187" s="17">
        <v>0.36199999999999999</v>
      </c>
      <c r="X187" s="17">
        <f>W187*0.2</f>
        <v>7.2400000000000006E-2</v>
      </c>
      <c r="Y187" s="10">
        <f>AVERAGE(U187:U209)</f>
        <v>96.495841008413322</v>
      </c>
      <c r="Z187" s="10">
        <f>STDEV(U187:U209)</f>
        <v>0.22120189188005462</v>
      </c>
      <c r="AA187" s="10">
        <f>AVERAGE(G187:G209)</f>
        <v>0.73870024225883069</v>
      </c>
      <c r="AB187" s="10">
        <f>STDEV(G187:G209)</f>
        <v>0.52693813472111806</v>
      </c>
    </row>
    <row r="188" spans="1:28" x14ac:dyDescent="0.2">
      <c r="B188" s="20"/>
      <c r="C188" s="10">
        <v>4.6418186561660173</v>
      </c>
      <c r="D188" s="10">
        <v>0.4502232713618905</v>
      </c>
      <c r="E188" s="10">
        <v>4.520219807642226</v>
      </c>
      <c r="F188" s="10">
        <v>0.85381155668623687</v>
      </c>
      <c r="G188" s="10">
        <v>2.1064741064358969</v>
      </c>
      <c r="H188" s="10">
        <v>0.88532735365460846</v>
      </c>
      <c r="I188" s="10">
        <f t="shared" ref="I188:I209" si="45">C188-E188</f>
        <v>0.12159884852379133</v>
      </c>
      <c r="J188" s="10"/>
      <c r="K188" s="9">
        <v>41.36</v>
      </c>
      <c r="L188" s="11">
        <v>0.08</v>
      </c>
      <c r="M188" s="11">
        <v>0.01</v>
      </c>
      <c r="N188" s="9">
        <v>54.51</v>
      </c>
      <c r="O188" s="9">
        <v>3.28</v>
      </c>
      <c r="P188" s="9">
        <v>0.22</v>
      </c>
      <c r="Q188" s="11">
        <v>7.0000000000000007E-2</v>
      </c>
      <c r="R188" s="9">
        <v>0.13</v>
      </c>
      <c r="S188" s="11">
        <v>0.08</v>
      </c>
      <c r="T188" s="11">
        <f t="shared" ref="T188:T209" si="46">SUM(K188:S188)</f>
        <v>99.739999999999981</v>
      </c>
      <c r="U188" s="12">
        <f t="shared" ref="U188:U209" si="47">100*N188/40.31/(N188/40.31+O188/71.85)</f>
        <v>96.734388054536097</v>
      </c>
      <c r="V188" s="12"/>
      <c r="W188" s="17"/>
      <c r="X188" s="17"/>
      <c r="Y188" s="13"/>
      <c r="Z188" s="13"/>
      <c r="AA188" s="9"/>
      <c r="AB188" s="9"/>
    </row>
    <row r="189" spans="1:28" x14ac:dyDescent="0.2">
      <c r="B189" s="20"/>
      <c r="C189" s="10">
        <v>4.7120467593048758</v>
      </c>
      <c r="D189" s="10">
        <v>0.44018123565961376</v>
      </c>
      <c r="E189" s="10">
        <v>2.8739065926685718</v>
      </c>
      <c r="F189" s="10">
        <v>0.76216989022356207</v>
      </c>
      <c r="G189" s="10">
        <v>0.42364227783003638</v>
      </c>
      <c r="H189" s="10">
        <v>0.795798665387628</v>
      </c>
      <c r="I189" s="10">
        <f t="shared" si="45"/>
        <v>1.838140166636304</v>
      </c>
      <c r="J189" s="10"/>
      <c r="K189" s="9">
        <v>41.27</v>
      </c>
      <c r="L189" s="11">
        <v>0.12</v>
      </c>
      <c r="M189" s="11">
        <v>0.02</v>
      </c>
      <c r="N189" s="9">
        <v>54.28</v>
      </c>
      <c r="O189" s="9">
        <v>3.74</v>
      </c>
      <c r="P189" s="9">
        <v>0.12</v>
      </c>
      <c r="Q189" s="11">
        <v>0.11</v>
      </c>
      <c r="R189" s="9">
        <v>0.21</v>
      </c>
      <c r="S189" s="11">
        <v>0.05</v>
      </c>
      <c r="T189" s="11">
        <f t="shared" si="46"/>
        <v>99.919999999999987</v>
      </c>
      <c r="U189" s="12">
        <f t="shared" si="47"/>
        <v>96.278260069289416</v>
      </c>
      <c r="V189" s="12"/>
      <c r="W189" s="17"/>
      <c r="X189" s="17"/>
      <c r="Y189" s="13"/>
      <c r="Z189" s="13"/>
      <c r="AA189" s="9"/>
      <c r="AB189" s="9"/>
    </row>
    <row r="190" spans="1:28" x14ac:dyDescent="0.2">
      <c r="B190" s="20"/>
      <c r="C190" s="10">
        <v>4.4624210516975547</v>
      </c>
      <c r="D190" s="10">
        <v>0.43031517245236567</v>
      </c>
      <c r="E190" s="10">
        <v>2.9388359528602948</v>
      </c>
      <c r="F190" s="10">
        <v>0.79083753753480956</v>
      </c>
      <c r="G190" s="10">
        <v>0.61837700597756617</v>
      </c>
      <c r="H190" s="10">
        <v>0.82188459597239683</v>
      </c>
      <c r="I190" s="10">
        <f t="shared" si="45"/>
        <v>1.5235850988372599</v>
      </c>
      <c r="J190" s="10"/>
      <c r="K190" s="9">
        <v>41.41</v>
      </c>
      <c r="L190" s="11">
        <v>0.11</v>
      </c>
      <c r="M190" s="11">
        <v>0.01</v>
      </c>
      <c r="N190" s="9">
        <v>54.27</v>
      </c>
      <c r="O190" s="9">
        <v>3.65</v>
      </c>
      <c r="P190" s="9">
        <v>0.17</v>
      </c>
      <c r="Q190" s="11">
        <v>0.09</v>
      </c>
      <c r="R190" s="9">
        <v>0.22</v>
      </c>
      <c r="S190" s="11">
        <v>0.04</v>
      </c>
      <c r="T190" s="11">
        <f t="shared" si="46"/>
        <v>99.970000000000013</v>
      </c>
      <c r="U190" s="12">
        <f t="shared" si="47"/>
        <v>96.363919216712191</v>
      </c>
      <c r="V190" s="12"/>
      <c r="W190" s="17"/>
      <c r="X190" s="17"/>
      <c r="Y190" s="13"/>
      <c r="Z190" s="13"/>
      <c r="AA190" s="9"/>
      <c r="AB190" s="9"/>
    </row>
    <row r="191" spans="1:28" x14ac:dyDescent="0.2">
      <c r="B191" s="20"/>
      <c r="C191" s="10">
        <v>6.745658418269044</v>
      </c>
      <c r="D191" s="10">
        <v>0.47363215296564398</v>
      </c>
      <c r="E191" s="10">
        <v>3.7303700762456735</v>
      </c>
      <c r="F191" s="10">
        <v>0.68950120201393572</v>
      </c>
      <c r="G191" s="10">
        <v>0.22262769874577071</v>
      </c>
      <c r="H191" s="10">
        <v>0.73216804147160541</v>
      </c>
      <c r="I191" s="10">
        <f t="shared" si="45"/>
        <v>3.0152883420233705</v>
      </c>
      <c r="J191" s="10"/>
      <c r="K191" s="9">
        <v>41.23</v>
      </c>
      <c r="L191" s="11">
        <v>7.0000000000000007E-2</v>
      </c>
      <c r="M191" s="11">
        <v>0</v>
      </c>
      <c r="N191" s="9">
        <v>54.29</v>
      </c>
      <c r="O191" s="9">
        <v>3.42</v>
      </c>
      <c r="P191" s="9">
        <v>0.13</v>
      </c>
      <c r="Q191" s="11">
        <v>0.08</v>
      </c>
      <c r="R191" s="9">
        <v>0.18</v>
      </c>
      <c r="S191" s="11">
        <v>0.09</v>
      </c>
      <c r="T191" s="11">
        <f t="shared" si="46"/>
        <v>99.490000000000009</v>
      </c>
      <c r="U191" s="12">
        <f t="shared" si="47"/>
        <v>96.586433104350334</v>
      </c>
      <c r="V191" s="12"/>
      <c r="W191" s="17"/>
      <c r="X191" s="17"/>
      <c r="Y191" s="13"/>
      <c r="Z191" s="13"/>
      <c r="AA191" s="9"/>
      <c r="AB191" s="9"/>
    </row>
    <row r="192" spans="1:28" x14ac:dyDescent="0.2">
      <c r="B192" s="20"/>
      <c r="C192" s="10">
        <v>6.1506137306904938</v>
      </c>
      <c r="D192" s="10">
        <v>0.4457820284690131</v>
      </c>
      <c r="E192" s="10">
        <v>3.0111808456405811</v>
      </c>
      <c r="F192" s="10">
        <v>0.78438192826930331</v>
      </c>
      <c r="G192" s="10">
        <v>-0.18713829431847584</v>
      </c>
      <c r="H192" s="10">
        <v>0.81791768204804016</v>
      </c>
      <c r="I192" s="10">
        <f t="shared" si="45"/>
        <v>3.1394328850499127</v>
      </c>
      <c r="J192" s="10"/>
      <c r="K192" s="9">
        <v>41.43</v>
      </c>
      <c r="L192" s="11">
        <v>0.06</v>
      </c>
      <c r="M192" s="11">
        <v>0.01</v>
      </c>
      <c r="N192" s="9">
        <v>54.39</v>
      </c>
      <c r="O192" s="9">
        <v>3.33</v>
      </c>
      <c r="P192" s="9">
        <v>0.2</v>
      </c>
      <c r="Q192" s="11">
        <v>0.12</v>
      </c>
      <c r="R192" s="9">
        <v>0.19</v>
      </c>
      <c r="S192" s="11">
        <v>7.0000000000000007E-2</v>
      </c>
      <c r="T192" s="11">
        <f t="shared" si="46"/>
        <v>99.8</v>
      </c>
      <c r="U192" s="12">
        <f t="shared" si="47"/>
        <v>96.679188703804385</v>
      </c>
      <c r="V192" s="12"/>
      <c r="W192" s="17"/>
      <c r="X192" s="17"/>
      <c r="Y192" s="13"/>
      <c r="Z192" s="13"/>
      <c r="AA192" s="9"/>
      <c r="AB192" s="9"/>
    </row>
    <row r="193" spans="2:28" x14ac:dyDescent="0.2">
      <c r="B193" s="20"/>
      <c r="C193" s="10">
        <v>3.8853452731913358</v>
      </c>
      <c r="D193" s="10">
        <v>0.47809792943798135</v>
      </c>
      <c r="E193" s="10">
        <v>3.2986536950150214</v>
      </c>
      <c r="F193" s="10">
        <v>0.83313332308746413</v>
      </c>
      <c r="G193" s="10">
        <v>1.2782741529555266</v>
      </c>
      <c r="H193" s="10">
        <v>0.86943575106312088</v>
      </c>
      <c r="I193" s="10">
        <f t="shared" si="45"/>
        <v>0.58669157817631445</v>
      </c>
      <c r="J193" s="10"/>
      <c r="K193" s="9">
        <v>41.15</v>
      </c>
      <c r="L193" s="11">
        <v>0.08</v>
      </c>
      <c r="M193" s="11">
        <v>0.01</v>
      </c>
      <c r="N193" s="9">
        <v>54.36</v>
      </c>
      <c r="O193" s="9">
        <v>3.75</v>
      </c>
      <c r="P193" s="9">
        <v>0.14000000000000001</v>
      </c>
      <c r="Q193" s="11">
        <v>7.0000000000000007E-2</v>
      </c>
      <c r="R193" s="9">
        <v>0.23</v>
      </c>
      <c r="S193" s="11">
        <v>0.11</v>
      </c>
      <c r="T193" s="11">
        <f t="shared" si="46"/>
        <v>99.899999999999991</v>
      </c>
      <c r="U193" s="12">
        <f t="shared" si="47"/>
        <v>96.27396686927068</v>
      </c>
      <c r="V193" s="12"/>
      <c r="W193" s="17"/>
      <c r="X193" s="17"/>
      <c r="Y193" s="13"/>
      <c r="Z193" s="13"/>
      <c r="AA193" s="9"/>
      <c r="AB193" s="9"/>
    </row>
    <row r="194" spans="2:28" x14ac:dyDescent="0.2">
      <c r="B194" s="20"/>
      <c r="C194" s="10">
        <v>4.3701856854005934</v>
      </c>
      <c r="D194" s="10">
        <v>0.45077368941879103</v>
      </c>
      <c r="E194" s="10">
        <v>2.8317665070914622</v>
      </c>
      <c r="F194" s="10">
        <v>0.80675157316717716</v>
      </c>
      <c r="G194" s="10">
        <v>0.55926995068315355</v>
      </c>
      <c r="H194" s="10">
        <v>0.84011460392308723</v>
      </c>
      <c r="I194" s="10">
        <f t="shared" si="45"/>
        <v>1.5384191783091312</v>
      </c>
      <c r="J194" s="10"/>
      <c r="K194" s="9">
        <v>41.19</v>
      </c>
      <c r="L194" s="11">
        <v>0.12</v>
      </c>
      <c r="M194" s="11">
        <v>0.02</v>
      </c>
      <c r="N194" s="9">
        <v>54.11</v>
      </c>
      <c r="O194" s="9">
        <v>4.01</v>
      </c>
      <c r="P194" s="9">
        <v>0.16</v>
      </c>
      <c r="Q194" s="11">
        <v>0.08</v>
      </c>
      <c r="R194" s="9">
        <v>7.0000000000000007E-2</v>
      </c>
      <c r="S194" s="11">
        <v>0.13</v>
      </c>
      <c r="T194" s="11">
        <f t="shared" si="46"/>
        <v>99.889999999999986</v>
      </c>
      <c r="U194" s="12">
        <f t="shared" si="47"/>
        <v>96.008266907384325</v>
      </c>
      <c r="V194" s="12"/>
      <c r="W194" s="17"/>
      <c r="X194" s="17"/>
      <c r="Y194" s="13"/>
      <c r="Z194" s="13"/>
      <c r="AA194" s="9"/>
      <c r="AB194" s="9"/>
    </row>
    <row r="195" spans="2:28" x14ac:dyDescent="0.2">
      <c r="B195" s="20"/>
      <c r="C195" s="10">
        <v>4.0525782077819379</v>
      </c>
      <c r="D195" s="10">
        <v>0.422891890562969</v>
      </c>
      <c r="E195" s="10">
        <v>2.4033740485180441</v>
      </c>
      <c r="F195" s="10">
        <v>0.78035174693492404</v>
      </c>
      <c r="G195" s="10">
        <v>0.29603338047143657</v>
      </c>
      <c r="H195" s="10">
        <v>0.81074442505816113</v>
      </c>
      <c r="I195" s="10">
        <f t="shared" si="45"/>
        <v>1.6492041592638937</v>
      </c>
      <c r="J195" s="10"/>
      <c r="K195" s="9">
        <v>41.27</v>
      </c>
      <c r="L195" s="11">
        <v>0.06</v>
      </c>
      <c r="M195" s="11">
        <v>0.02</v>
      </c>
      <c r="N195" s="9">
        <v>54.29</v>
      </c>
      <c r="O195" s="9">
        <v>3.77</v>
      </c>
      <c r="P195" s="9">
        <v>0.15</v>
      </c>
      <c r="Q195" s="11">
        <v>0.08</v>
      </c>
      <c r="R195" s="9">
        <v>0.15</v>
      </c>
      <c r="S195" s="11">
        <v>0.08</v>
      </c>
      <c r="T195" s="11">
        <f t="shared" si="46"/>
        <v>99.870000000000019</v>
      </c>
      <c r="U195" s="12">
        <f t="shared" si="47"/>
        <v>96.25019110691791</v>
      </c>
      <c r="V195" s="12"/>
      <c r="W195" s="17"/>
      <c r="X195" s="17"/>
      <c r="Y195" s="13"/>
      <c r="Z195" s="13"/>
      <c r="AA195" s="9"/>
      <c r="AB195" s="9"/>
    </row>
    <row r="196" spans="2:28" x14ac:dyDescent="0.2">
      <c r="B196" s="20"/>
      <c r="C196" s="10">
        <v>5.1732752212759676</v>
      </c>
      <c r="D196" s="10">
        <v>0.45976823103651587</v>
      </c>
      <c r="E196" s="10">
        <v>3.4851356603124319</v>
      </c>
      <c r="F196" s="10">
        <v>0.74523405152377176</v>
      </c>
      <c r="G196" s="10">
        <v>0.79503254524892863</v>
      </c>
      <c r="H196" s="10">
        <v>0.78264474020724406</v>
      </c>
      <c r="I196" s="10">
        <f t="shared" si="45"/>
        <v>1.6881395609635357</v>
      </c>
      <c r="J196" s="10"/>
      <c r="K196" s="9">
        <v>41.32</v>
      </c>
      <c r="L196" s="11">
        <v>7.0000000000000007E-2</v>
      </c>
      <c r="M196" s="11">
        <v>0</v>
      </c>
      <c r="N196" s="9">
        <v>54.25</v>
      </c>
      <c r="O196" s="9">
        <v>3.14</v>
      </c>
      <c r="P196" s="9">
        <v>0.14000000000000001</v>
      </c>
      <c r="Q196" s="11">
        <v>0.12</v>
      </c>
      <c r="R196" s="9">
        <v>0.16</v>
      </c>
      <c r="S196" s="11">
        <v>0.14000000000000001</v>
      </c>
      <c r="T196" s="11">
        <f t="shared" si="46"/>
        <v>99.34</v>
      </c>
      <c r="U196" s="12">
        <f t="shared" si="47"/>
        <v>96.854878468806035</v>
      </c>
      <c r="V196" s="12"/>
      <c r="W196" s="17"/>
      <c r="X196" s="17"/>
      <c r="Y196" s="13"/>
      <c r="Z196" s="13"/>
      <c r="AA196" s="9"/>
      <c r="AB196" s="9"/>
    </row>
    <row r="197" spans="2:28" x14ac:dyDescent="0.2">
      <c r="B197" s="20"/>
      <c r="C197" s="10">
        <v>4.895130989960629</v>
      </c>
      <c r="D197" s="10">
        <v>0.44054449166653509</v>
      </c>
      <c r="E197" s="10">
        <v>2.6663693866387774</v>
      </c>
      <c r="F197" s="10">
        <v>0.78310083222733029</v>
      </c>
      <c r="G197" s="10">
        <v>0.12090127185925015</v>
      </c>
      <c r="H197" s="10">
        <v>0.81592033709301437</v>
      </c>
      <c r="I197" s="10">
        <f t="shared" si="45"/>
        <v>2.2287616033218516</v>
      </c>
      <c r="J197" s="10"/>
      <c r="K197" s="9">
        <v>41.11</v>
      </c>
      <c r="L197" s="11">
        <v>0.06</v>
      </c>
      <c r="M197" s="11">
        <v>0</v>
      </c>
      <c r="N197" s="9">
        <v>54.51</v>
      </c>
      <c r="O197" s="9">
        <v>3.69</v>
      </c>
      <c r="P197" s="9">
        <v>0.19</v>
      </c>
      <c r="Q197" s="11">
        <v>0.08</v>
      </c>
      <c r="R197" s="9">
        <v>0.21</v>
      </c>
      <c r="S197" s="11">
        <v>0.06</v>
      </c>
      <c r="T197" s="11">
        <f t="shared" si="46"/>
        <v>99.91</v>
      </c>
      <c r="U197" s="12">
        <f t="shared" si="47"/>
        <v>96.341122155348714</v>
      </c>
      <c r="V197" s="12"/>
      <c r="W197" s="17"/>
      <c r="X197" s="17"/>
      <c r="Y197" s="13"/>
      <c r="Z197" s="13"/>
      <c r="AA197" s="9"/>
      <c r="AB197" s="9"/>
    </row>
    <row r="198" spans="2:28" x14ac:dyDescent="0.2">
      <c r="B198" s="20"/>
      <c r="C198" s="10">
        <v>4.2367024025732167</v>
      </c>
      <c r="D198" s="10">
        <v>0.4770535146757468</v>
      </c>
      <c r="E198" s="10">
        <v>2.729986901198254</v>
      </c>
      <c r="F198" s="10">
        <v>0.75965940918996411</v>
      </c>
      <c r="G198" s="10">
        <v>0.52690165186018145</v>
      </c>
      <c r="H198" s="10">
        <v>0.79913707527344868</v>
      </c>
      <c r="I198" s="10">
        <f t="shared" si="45"/>
        <v>1.5067155013749627</v>
      </c>
      <c r="J198" s="10"/>
      <c r="K198" s="9">
        <v>41.36</v>
      </c>
      <c r="L198" s="11">
        <v>0.05</v>
      </c>
      <c r="M198" s="11">
        <v>0.01</v>
      </c>
      <c r="N198" s="9">
        <v>54.36</v>
      </c>
      <c r="O198" s="9">
        <v>3.58</v>
      </c>
      <c r="P198" s="9">
        <v>0.22</v>
      </c>
      <c r="Q198" s="11">
        <v>0.11</v>
      </c>
      <c r="R198" s="9">
        <v>0.16</v>
      </c>
      <c r="S198" s="11">
        <v>7.0000000000000007E-2</v>
      </c>
      <c r="T198" s="11">
        <f t="shared" si="46"/>
        <v>99.919999999999987</v>
      </c>
      <c r="U198" s="12">
        <f t="shared" si="47"/>
        <v>96.436861749599842</v>
      </c>
      <c r="V198" s="12"/>
      <c r="W198" s="17"/>
      <c r="X198" s="17"/>
      <c r="Y198" s="13"/>
      <c r="Z198" s="13"/>
      <c r="AA198" s="9"/>
      <c r="AB198" s="9"/>
    </row>
    <row r="199" spans="2:28" x14ac:dyDescent="0.2">
      <c r="B199" s="20"/>
      <c r="C199" s="10">
        <v>3.2778720536215049</v>
      </c>
      <c r="D199" s="10">
        <v>0.32939234874664192</v>
      </c>
      <c r="E199" s="10">
        <v>2.8676601011080831</v>
      </c>
      <c r="F199" s="10">
        <v>0.82069831957330786</v>
      </c>
      <c r="G199" s="10">
        <v>1.1631666332249004</v>
      </c>
      <c r="H199" s="10">
        <v>0.83838174343176175</v>
      </c>
      <c r="I199" s="10">
        <f t="shared" si="45"/>
        <v>0.4102119525134218</v>
      </c>
      <c r="J199" s="10"/>
      <c r="K199" s="9">
        <v>41.14</v>
      </c>
      <c r="L199" s="11">
        <v>7.0000000000000007E-2</v>
      </c>
      <c r="M199" s="11">
        <v>0.01</v>
      </c>
      <c r="N199" s="9">
        <v>54.39</v>
      </c>
      <c r="O199" s="9">
        <v>3.19</v>
      </c>
      <c r="P199" s="9">
        <v>0.17</v>
      </c>
      <c r="Q199" s="11">
        <v>0.06</v>
      </c>
      <c r="R199" s="9">
        <v>0.15</v>
      </c>
      <c r="S199" s="11">
        <v>0.1</v>
      </c>
      <c r="T199" s="11">
        <f t="shared" si="46"/>
        <v>99.28</v>
      </c>
      <c r="U199" s="12">
        <f t="shared" si="47"/>
        <v>96.814354795171596</v>
      </c>
      <c r="V199" s="12"/>
      <c r="W199" s="17"/>
      <c r="X199" s="17"/>
      <c r="Y199" s="13"/>
      <c r="Z199" s="13"/>
      <c r="AA199" s="9"/>
      <c r="AB199" s="9"/>
    </row>
    <row r="200" spans="2:28" x14ac:dyDescent="0.2">
      <c r="B200" s="20"/>
      <c r="C200" s="10">
        <v>4.761928000851217</v>
      </c>
      <c r="D200" s="10">
        <v>0.34921207550677563</v>
      </c>
      <c r="E200" s="10">
        <v>3.2199609349704366</v>
      </c>
      <c r="F200" s="10">
        <v>0.86141647293257462</v>
      </c>
      <c r="G200" s="10">
        <v>0.74375837452780358</v>
      </c>
      <c r="H200" s="10">
        <v>0.88034843633790905</v>
      </c>
      <c r="I200" s="10">
        <f t="shared" si="45"/>
        <v>1.5419670658807805</v>
      </c>
      <c r="J200" s="10"/>
      <c r="K200" s="9">
        <v>41.36</v>
      </c>
      <c r="L200" s="11">
        <v>0.1</v>
      </c>
      <c r="M200" s="11">
        <v>0.04</v>
      </c>
      <c r="N200" s="9">
        <v>54.36</v>
      </c>
      <c r="O200" s="9">
        <v>3.68</v>
      </c>
      <c r="P200" s="9">
        <v>0.25</v>
      </c>
      <c r="Q200" s="11">
        <v>0.09</v>
      </c>
      <c r="R200" s="9">
        <v>0.16</v>
      </c>
      <c r="S200" s="11">
        <v>7.0000000000000007E-2</v>
      </c>
      <c r="T200" s="11">
        <f t="shared" si="46"/>
        <v>100.11</v>
      </c>
      <c r="U200" s="12">
        <f t="shared" si="47"/>
        <v>96.340974539693903</v>
      </c>
      <c r="V200" s="12"/>
      <c r="W200" s="17"/>
      <c r="X200" s="17"/>
      <c r="Y200" s="13"/>
      <c r="Z200" s="13"/>
      <c r="AA200" s="9"/>
      <c r="AB200" s="9"/>
    </row>
    <row r="201" spans="2:28" x14ac:dyDescent="0.2">
      <c r="B201" s="20"/>
      <c r="C201" s="10">
        <v>4.2894071123962423</v>
      </c>
      <c r="D201" s="10">
        <v>0.30233666084726107</v>
      </c>
      <c r="E201" s="10">
        <v>3.0270715442483662</v>
      </c>
      <c r="F201" s="10">
        <v>0.80331339859168205</v>
      </c>
      <c r="G201" s="10">
        <v>0.79657984580232011</v>
      </c>
      <c r="H201" s="10">
        <v>0.81855298704019697</v>
      </c>
      <c r="I201" s="10">
        <f t="shared" si="45"/>
        <v>1.2623355681478761</v>
      </c>
      <c r="J201" s="10"/>
      <c r="K201" s="9">
        <v>41.31</v>
      </c>
      <c r="L201" s="11">
        <v>0.06</v>
      </c>
      <c r="M201" s="11">
        <v>0.01</v>
      </c>
      <c r="N201" s="9">
        <v>54.28</v>
      </c>
      <c r="O201" s="9">
        <v>3.44</v>
      </c>
      <c r="P201" s="9">
        <v>0.14000000000000001</v>
      </c>
      <c r="Q201" s="11">
        <v>0.1</v>
      </c>
      <c r="R201" s="9">
        <v>0.25</v>
      </c>
      <c r="S201" s="11">
        <v>0.09</v>
      </c>
      <c r="T201" s="11">
        <f t="shared" si="46"/>
        <v>99.679999999999993</v>
      </c>
      <c r="U201" s="12">
        <f t="shared" si="47"/>
        <v>96.566545283904844</v>
      </c>
      <c r="V201" s="12"/>
      <c r="W201" s="17"/>
      <c r="X201" s="17"/>
      <c r="Y201" s="13"/>
      <c r="Z201" s="13"/>
      <c r="AA201" s="9"/>
      <c r="AB201" s="9"/>
    </row>
    <row r="202" spans="2:28" x14ac:dyDescent="0.2">
      <c r="B202" s="20"/>
      <c r="C202" s="10">
        <v>4.0833525700956876</v>
      </c>
      <c r="D202" s="10">
        <v>0.37024740824875152</v>
      </c>
      <c r="E202" s="10">
        <v>2.9184453996234985</v>
      </c>
      <c r="F202" s="10">
        <v>0.76326855039028851</v>
      </c>
      <c r="G202" s="10">
        <v>0.79510206317374088</v>
      </c>
      <c r="H202" s="10">
        <v>0.78717606795890727</v>
      </c>
      <c r="I202" s="10">
        <f t="shared" si="45"/>
        <v>1.1649071704721892</v>
      </c>
      <c r="J202" s="10"/>
      <c r="K202" s="9">
        <v>41.25</v>
      </c>
      <c r="L202" s="11">
        <v>0.17</v>
      </c>
      <c r="M202" s="11">
        <v>0</v>
      </c>
      <c r="N202" s="9">
        <v>54.28</v>
      </c>
      <c r="O202" s="9">
        <v>3.69</v>
      </c>
      <c r="P202" s="9">
        <v>0.19</v>
      </c>
      <c r="Q202" s="11">
        <v>0.11</v>
      </c>
      <c r="R202" s="9">
        <v>0.21</v>
      </c>
      <c r="S202" s="11">
        <v>0.08</v>
      </c>
      <c r="T202" s="11">
        <f t="shared" si="46"/>
        <v>99.97999999999999</v>
      </c>
      <c r="U202" s="12">
        <f t="shared" si="47"/>
        <v>96.32618801318003</v>
      </c>
      <c r="V202" s="12"/>
      <c r="W202" s="17"/>
      <c r="X202" s="17"/>
      <c r="Y202" s="13"/>
      <c r="Z202" s="13"/>
      <c r="AA202" s="9"/>
      <c r="AB202" s="9"/>
    </row>
    <row r="203" spans="2:28" x14ac:dyDescent="0.2">
      <c r="B203" s="20"/>
      <c r="C203" s="10">
        <v>4.2712368260165023</v>
      </c>
      <c r="D203" s="10">
        <v>0.3609998909717928</v>
      </c>
      <c r="E203" s="10">
        <v>2.8927834800912624</v>
      </c>
      <c r="F203" s="10">
        <v>0.91358326065786355</v>
      </c>
      <c r="G203" s="10">
        <v>0.67174033056268101</v>
      </c>
      <c r="H203" s="10">
        <v>0.93266990477275025</v>
      </c>
      <c r="I203" s="10">
        <f t="shared" si="45"/>
        <v>1.3784533459252399</v>
      </c>
      <c r="J203" s="10"/>
      <c r="K203" s="9">
        <v>41.45</v>
      </c>
      <c r="L203" s="11">
        <v>0.12</v>
      </c>
      <c r="M203" s="11">
        <v>0</v>
      </c>
      <c r="N203" s="9">
        <v>54.43</v>
      </c>
      <c r="O203" s="9">
        <v>3.14</v>
      </c>
      <c r="P203" s="9">
        <v>0.16</v>
      </c>
      <c r="Q203" s="11">
        <v>0.1</v>
      </c>
      <c r="R203" s="9">
        <v>0.19</v>
      </c>
      <c r="S203" s="11">
        <v>0.11</v>
      </c>
      <c r="T203" s="11">
        <f t="shared" si="46"/>
        <v>99.699999999999989</v>
      </c>
      <c r="U203" s="12">
        <f t="shared" si="47"/>
        <v>96.864953311549016</v>
      </c>
      <c r="V203" s="12"/>
      <c r="W203" s="17"/>
      <c r="X203" s="17"/>
      <c r="Y203" s="13"/>
      <c r="Z203" s="13"/>
      <c r="AA203" s="9"/>
      <c r="AB203" s="9"/>
    </row>
    <row r="204" spans="2:28" x14ac:dyDescent="0.2">
      <c r="B204" s="20"/>
      <c r="C204" s="10">
        <v>4.1924681945130606</v>
      </c>
      <c r="D204" s="10">
        <v>0.34599249234880863</v>
      </c>
      <c r="E204" s="10">
        <v>3.9404284022290779</v>
      </c>
      <c r="F204" s="10">
        <v>0.85192478853136999</v>
      </c>
      <c r="G204" s="10">
        <v>1.7603449410822862</v>
      </c>
      <c r="H204" s="10">
        <v>0.87071559473905946</v>
      </c>
      <c r="I204" s="10">
        <f t="shared" si="45"/>
        <v>0.25203979228398277</v>
      </c>
      <c r="J204" s="10"/>
      <c r="K204" s="9">
        <v>41.36</v>
      </c>
      <c r="L204" s="11">
        <v>0.09</v>
      </c>
      <c r="M204" s="11">
        <v>0</v>
      </c>
      <c r="N204" s="9">
        <v>54.77</v>
      </c>
      <c r="O204" s="9">
        <v>3.28</v>
      </c>
      <c r="P204" s="9">
        <v>0.13</v>
      </c>
      <c r="Q204" s="11">
        <v>0.2</v>
      </c>
      <c r="R204" s="9">
        <v>0.14000000000000001</v>
      </c>
      <c r="S204" s="11">
        <v>0.08</v>
      </c>
      <c r="T204" s="11">
        <f t="shared" si="46"/>
        <v>100.05</v>
      </c>
      <c r="U204" s="12">
        <f t="shared" si="47"/>
        <v>96.749386401716478</v>
      </c>
      <c r="V204" s="12"/>
      <c r="W204" s="17"/>
      <c r="X204" s="17"/>
      <c r="Y204" s="13"/>
      <c r="Z204" s="13"/>
      <c r="AA204" s="9"/>
      <c r="AB204" s="9"/>
    </row>
    <row r="205" spans="2:28" x14ac:dyDescent="0.2">
      <c r="B205" s="20"/>
      <c r="C205" s="10">
        <v>3.9576887290175531</v>
      </c>
      <c r="D205" s="10">
        <v>0.32654302489480141</v>
      </c>
      <c r="E205" s="10">
        <v>2.8936809359198841</v>
      </c>
      <c r="F205" s="10">
        <v>0.69890325797653596</v>
      </c>
      <c r="G205" s="10">
        <v>0.8356827968307563</v>
      </c>
      <c r="H205" s="10">
        <v>0.71923473905816737</v>
      </c>
      <c r="I205" s="10">
        <f t="shared" si="45"/>
        <v>1.064007793097669</v>
      </c>
      <c r="J205" s="10"/>
      <c r="K205" s="9">
        <v>41.47</v>
      </c>
      <c r="L205" s="11">
        <v>0.14000000000000001</v>
      </c>
      <c r="M205" s="11">
        <v>0</v>
      </c>
      <c r="N205" s="9">
        <v>54.21</v>
      </c>
      <c r="O205" s="11">
        <v>3.6</v>
      </c>
      <c r="P205" s="9">
        <v>0.21</v>
      </c>
      <c r="Q205" s="11">
        <v>0.17</v>
      </c>
      <c r="R205" s="9">
        <v>0.18</v>
      </c>
      <c r="S205" s="11">
        <v>0.06</v>
      </c>
      <c r="T205" s="11">
        <f t="shared" si="46"/>
        <v>100.03999999999999</v>
      </c>
      <c r="U205" s="12">
        <f t="shared" si="47"/>
        <v>96.408112710945957</v>
      </c>
      <c r="V205" s="12"/>
      <c r="W205" s="17"/>
      <c r="X205" s="17"/>
      <c r="Y205" s="13"/>
      <c r="Z205" s="13"/>
      <c r="AA205" s="9"/>
      <c r="AB205" s="9"/>
    </row>
    <row r="206" spans="2:28" x14ac:dyDescent="0.2">
      <c r="B206" s="20"/>
      <c r="C206" s="10">
        <v>4.4162815151179799</v>
      </c>
      <c r="D206" s="10">
        <v>0.34493529794278471</v>
      </c>
      <c r="E206" s="10">
        <v>3.59091884484672</v>
      </c>
      <c r="F206" s="10">
        <v>0.80071716500017942</v>
      </c>
      <c r="G206" s="10">
        <v>1.2944524569853701</v>
      </c>
      <c r="H206" s="10">
        <v>0.82056094691795334</v>
      </c>
      <c r="I206" s="10">
        <f t="shared" si="45"/>
        <v>0.82536267027125998</v>
      </c>
      <c r="J206" s="10"/>
      <c r="K206" s="9">
        <v>41.35</v>
      </c>
      <c r="L206" s="11">
        <v>0.14000000000000001</v>
      </c>
      <c r="M206" s="11">
        <v>0.01</v>
      </c>
      <c r="N206" s="9">
        <v>54.34</v>
      </c>
      <c r="O206" s="9">
        <v>3.44</v>
      </c>
      <c r="P206" s="9">
        <v>0.17</v>
      </c>
      <c r="Q206" s="11">
        <v>0.15</v>
      </c>
      <c r="R206" s="9">
        <v>0.21</v>
      </c>
      <c r="S206" s="11">
        <v>0.14000000000000001</v>
      </c>
      <c r="T206" s="11">
        <f t="shared" si="46"/>
        <v>99.95</v>
      </c>
      <c r="U206" s="12">
        <f t="shared" si="47"/>
        <v>96.570206337607999</v>
      </c>
      <c r="V206" s="12"/>
      <c r="W206" s="17"/>
      <c r="X206" s="17"/>
      <c r="Y206" s="13"/>
      <c r="Z206" s="13"/>
      <c r="AA206" s="9"/>
      <c r="AB206" s="9"/>
    </row>
    <row r="207" spans="2:28" x14ac:dyDescent="0.2">
      <c r="B207" s="20"/>
      <c r="C207" s="10">
        <v>4.1755092730781227</v>
      </c>
      <c r="D207" s="10">
        <v>0.367475762714496</v>
      </c>
      <c r="E207" s="10">
        <v>2.3146794601538434</v>
      </c>
      <c r="F207" s="10">
        <v>0.77651284766947182</v>
      </c>
      <c r="G207" s="10">
        <v>0.14341463815321953</v>
      </c>
      <c r="H207" s="10">
        <v>0.79967905795983396</v>
      </c>
      <c r="I207" s="10">
        <f t="shared" si="45"/>
        <v>1.8608298129242793</v>
      </c>
      <c r="J207" s="10"/>
      <c r="K207" s="9">
        <v>41.16</v>
      </c>
      <c r="L207" s="11">
        <v>0.13</v>
      </c>
      <c r="M207" s="11">
        <v>0.01</v>
      </c>
      <c r="N207" s="9">
        <v>54.36</v>
      </c>
      <c r="O207" s="9">
        <v>3.41</v>
      </c>
      <c r="P207" s="9">
        <v>0.16</v>
      </c>
      <c r="Q207" s="11">
        <v>0.14000000000000001</v>
      </c>
      <c r="R207" s="9">
        <v>0.19</v>
      </c>
      <c r="S207" s="11">
        <v>0.06</v>
      </c>
      <c r="T207" s="11">
        <f t="shared" si="46"/>
        <v>99.61999999999999</v>
      </c>
      <c r="U207" s="12">
        <f t="shared" si="47"/>
        <v>96.600308798196167</v>
      </c>
      <c r="V207" s="12"/>
      <c r="W207" s="17"/>
      <c r="X207" s="17"/>
      <c r="Y207" s="13"/>
      <c r="Z207" s="13"/>
      <c r="AA207" s="9"/>
      <c r="AB207" s="9"/>
    </row>
    <row r="208" spans="2:28" x14ac:dyDescent="0.2">
      <c r="B208" s="20"/>
      <c r="C208" s="10">
        <v>4.4735708482892136</v>
      </c>
      <c r="D208" s="10">
        <v>0.33393738003698542</v>
      </c>
      <c r="E208" s="10">
        <v>3.2831600041184639</v>
      </c>
      <c r="F208" s="10">
        <v>0.84318525217421125</v>
      </c>
      <c r="G208" s="10">
        <v>0.95690316300807288</v>
      </c>
      <c r="H208" s="10">
        <v>0.86088024839452171</v>
      </c>
      <c r="I208" s="10">
        <f t="shared" si="45"/>
        <v>1.1904108441707497</v>
      </c>
      <c r="J208" s="10"/>
      <c r="K208" s="9">
        <v>41.65</v>
      </c>
      <c r="L208" s="11">
        <v>0.17</v>
      </c>
      <c r="M208" s="11">
        <v>0</v>
      </c>
      <c r="N208" s="9">
        <v>54.28</v>
      </c>
      <c r="O208" s="9">
        <v>3.44</v>
      </c>
      <c r="P208" s="9">
        <v>0.11</v>
      </c>
      <c r="Q208" s="11">
        <v>0.11</v>
      </c>
      <c r="R208" s="9">
        <v>0.17</v>
      </c>
      <c r="S208" s="11">
        <v>0.08</v>
      </c>
      <c r="T208" s="11">
        <f t="shared" si="46"/>
        <v>100.00999999999999</v>
      </c>
      <c r="U208" s="12">
        <f t="shared" si="47"/>
        <v>96.566545283904844</v>
      </c>
      <c r="V208" s="12"/>
      <c r="W208" s="17"/>
      <c r="X208" s="17"/>
      <c r="Y208" s="13"/>
      <c r="Z208" s="13"/>
      <c r="AA208" s="9"/>
      <c r="AB208" s="9"/>
    </row>
    <row r="209" spans="1:28" x14ac:dyDescent="0.2">
      <c r="B209" s="20"/>
      <c r="C209" s="10">
        <v>3.6368625983494987</v>
      </c>
      <c r="D209" s="10">
        <v>0.3308658838345433</v>
      </c>
      <c r="E209" s="10">
        <v>2.3455528536774093</v>
      </c>
      <c r="F209" s="10">
        <v>0.8585161734207073</v>
      </c>
      <c r="G209" s="10">
        <v>0.45438430253566997</v>
      </c>
      <c r="H209" s="10">
        <v>0.87558626750953772</v>
      </c>
      <c r="I209" s="10">
        <f t="shared" si="45"/>
        <v>1.2913097446720894</v>
      </c>
      <c r="J209" s="10"/>
      <c r="K209" s="9">
        <v>41.32</v>
      </c>
      <c r="L209" s="11">
        <v>0.08</v>
      </c>
      <c r="M209" s="11">
        <v>0</v>
      </c>
      <c r="N209" s="9">
        <v>54.47</v>
      </c>
      <c r="O209" s="9">
        <v>3.63</v>
      </c>
      <c r="P209" s="9">
        <v>0.17</v>
      </c>
      <c r="Q209" s="11">
        <v>0.08</v>
      </c>
      <c r="R209" s="9">
        <v>0.18</v>
      </c>
      <c r="S209" s="11">
        <v>0.1</v>
      </c>
      <c r="T209" s="11">
        <f t="shared" si="46"/>
        <v>100.03</v>
      </c>
      <c r="U209" s="12">
        <f t="shared" si="47"/>
        <v>96.395923955370577</v>
      </c>
      <c r="V209" s="12"/>
      <c r="W209" s="17"/>
      <c r="X209" s="17"/>
      <c r="Y209" s="13"/>
      <c r="Z209" s="13"/>
      <c r="AA209" s="9"/>
      <c r="AB209" s="9"/>
    </row>
    <row r="210" spans="1:28" x14ac:dyDescent="0.2">
      <c r="A210" s="23" t="s">
        <v>66</v>
      </c>
      <c r="B210" s="21" t="s">
        <v>22</v>
      </c>
      <c r="C210" s="5">
        <v>4.618037714324676</v>
      </c>
      <c r="D210" s="5">
        <v>0.32964421783981601</v>
      </c>
      <c r="E210" s="5">
        <v>4.3125961955627581</v>
      </c>
      <c r="F210" s="5">
        <v>0.70831310888936416</v>
      </c>
      <c r="G210" s="5">
        <v>1.9112165841139266</v>
      </c>
      <c r="H210" s="5">
        <v>0.72875960380949278</v>
      </c>
      <c r="I210" s="5">
        <f t="shared" ref="I210:I233" si="48">C210-E210</f>
        <v>0.30544151876191794</v>
      </c>
      <c r="J210" s="5"/>
      <c r="K210" s="6">
        <v>40.17</v>
      </c>
      <c r="L210" s="6">
        <v>0.11</v>
      </c>
      <c r="M210" s="4">
        <v>0.01</v>
      </c>
      <c r="N210" s="4">
        <v>54.51</v>
      </c>
      <c r="O210" s="6">
        <v>4.51</v>
      </c>
      <c r="P210" s="6">
        <v>0.16</v>
      </c>
      <c r="Q210" s="6">
        <v>0.15</v>
      </c>
      <c r="R210" s="4">
        <v>0.08</v>
      </c>
      <c r="S210" s="4">
        <v>0.06</v>
      </c>
      <c r="T210" s="6">
        <f>SUM(K210:S210)</f>
        <v>99.76</v>
      </c>
      <c r="U210" s="5">
        <f t="shared" ref="U210:U234" si="49">100*N210/40.31/(N210/40.31+O210/71.85)</f>
        <v>95.564105734866018</v>
      </c>
      <c r="V210" s="5"/>
      <c r="W210" s="18">
        <v>0.41599999999999998</v>
      </c>
      <c r="X210" s="18">
        <f>W210*0.2</f>
        <v>8.3199999999999996E-2</v>
      </c>
      <c r="Y210" s="5">
        <f>AVERAGE(U210:U230)</f>
        <v>95.638591947041007</v>
      </c>
      <c r="Z210" s="5">
        <f>STDEV(U210:U230)</f>
        <v>9.2743686929628213E-2</v>
      </c>
      <c r="AA210" s="5">
        <f>AVERAGE(G210:G230)</f>
        <v>1.2736242707832401</v>
      </c>
      <c r="AB210" s="5">
        <f>STDEV(G210:G230)</f>
        <v>0.50966963123303066</v>
      </c>
    </row>
    <row r="211" spans="1:28" x14ac:dyDescent="0.2">
      <c r="C211" s="5">
        <v>3.4452306069342917</v>
      </c>
      <c r="D211" s="5">
        <v>0.29117623749408572</v>
      </c>
      <c r="E211" s="5">
        <v>2.3338511791903609</v>
      </c>
      <c r="F211" s="5">
        <v>0.87595502934328318</v>
      </c>
      <c r="G211" s="5">
        <v>0.54233126358452921</v>
      </c>
      <c r="H211" s="5">
        <v>0.88894471100188899</v>
      </c>
      <c r="I211" s="5">
        <f t="shared" si="48"/>
        <v>1.1113794277439308</v>
      </c>
      <c r="J211" s="5"/>
      <c r="K211" s="6">
        <v>40.520000000000003</v>
      </c>
      <c r="L211" s="6">
        <v>0.09</v>
      </c>
      <c r="M211" s="6">
        <v>0.01</v>
      </c>
      <c r="N211" s="4">
        <v>54.12</v>
      </c>
      <c r="O211" s="6">
        <v>4.45</v>
      </c>
      <c r="P211" s="6">
        <v>0.21</v>
      </c>
      <c r="Q211" s="6">
        <v>0.09</v>
      </c>
      <c r="R211" s="4">
        <v>0.08</v>
      </c>
      <c r="S211" s="4">
        <v>0.08</v>
      </c>
      <c r="T211" s="6">
        <f t="shared" ref="T211:T234" si="50">SUM(K211:S211)</f>
        <v>99.65</v>
      </c>
      <c r="U211" s="5">
        <f t="shared" si="49"/>
        <v>95.590367662540487</v>
      </c>
      <c r="V211" s="5"/>
      <c r="W211" s="18"/>
      <c r="X211" s="18"/>
    </row>
    <row r="212" spans="1:28" x14ac:dyDescent="0.2">
      <c r="C212" s="5">
        <v>4.7581234821805376</v>
      </c>
      <c r="D212" s="5">
        <v>0.31632419339482259</v>
      </c>
      <c r="E212" s="5">
        <v>3.5729539839153786</v>
      </c>
      <c r="F212" s="5">
        <v>0.68655786947459407</v>
      </c>
      <c r="G212" s="5">
        <v>1.0987297731814989</v>
      </c>
      <c r="H212" s="5">
        <v>0.70598739455735571</v>
      </c>
      <c r="I212" s="5">
        <f t="shared" si="48"/>
        <v>1.185169498265159</v>
      </c>
      <c r="J212" s="5"/>
      <c r="K212" s="6">
        <v>40.56</v>
      </c>
      <c r="L212" s="6">
        <v>0.14000000000000001</v>
      </c>
      <c r="M212" s="6">
        <v>0</v>
      </c>
      <c r="N212" s="4">
        <v>54.18</v>
      </c>
      <c r="O212" s="6">
        <v>4.29</v>
      </c>
      <c r="P212" s="6">
        <v>0.13</v>
      </c>
      <c r="Q212" s="6">
        <v>7.0000000000000007E-2</v>
      </c>
      <c r="R212" s="4">
        <v>0.11</v>
      </c>
      <c r="S212" s="4">
        <v>7.0000000000000007E-2</v>
      </c>
      <c r="T212" s="6">
        <f t="shared" si="50"/>
        <v>99.549999999999983</v>
      </c>
      <c r="U212" s="5">
        <f t="shared" si="49"/>
        <v>95.746680161796959</v>
      </c>
      <c r="V212" s="5"/>
      <c r="W212" s="18"/>
      <c r="X212" s="18"/>
    </row>
    <row r="213" spans="1:28" x14ac:dyDescent="0.2">
      <c r="C213" s="5">
        <v>4.219698218638003</v>
      </c>
      <c r="D213" s="5">
        <v>0.26643413939176586</v>
      </c>
      <c r="E213" s="5">
        <v>3.6841669285407304</v>
      </c>
      <c r="F213" s="5">
        <v>0.67455647807251062</v>
      </c>
      <c r="G213" s="5">
        <v>1.4899238548489686</v>
      </c>
      <c r="H213" s="5">
        <v>0.68863732663926169</v>
      </c>
      <c r="I213" s="5">
        <f t="shared" si="48"/>
        <v>0.53553129009727263</v>
      </c>
      <c r="J213" s="5"/>
      <c r="K213" s="6">
        <v>40.61</v>
      </c>
      <c r="L213" s="6">
        <v>0.06</v>
      </c>
      <c r="M213" s="6">
        <v>0.01</v>
      </c>
      <c r="N213" s="4">
        <v>54.05</v>
      </c>
      <c r="O213" s="6">
        <v>4.6100000000000003</v>
      </c>
      <c r="P213" s="6">
        <v>0.2</v>
      </c>
      <c r="Q213" s="6">
        <v>0.1</v>
      </c>
      <c r="R213" s="4">
        <v>0.09</v>
      </c>
      <c r="S213" s="4">
        <v>7.0000000000000007E-2</v>
      </c>
      <c r="T213" s="6">
        <f t="shared" si="50"/>
        <v>99.799999999999983</v>
      </c>
      <c r="U213" s="5">
        <f t="shared" si="49"/>
        <v>95.43341327458613</v>
      </c>
      <c r="V213" s="5"/>
      <c r="W213" s="18"/>
      <c r="X213" s="18"/>
    </row>
    <row r="214" spans="1:28" x14ac:dyDescent="0.2">
      <c r="C214" s="5">
        <v>4.468636439065901</v>
      </c>
      <c r="D214" s="5">
        <v>0.22552494691831212</v>
      </c>
      <c r="E214" s="5">
        <v>3.4754080054888483</v>
      </c>
      <c r="F214" s="5">
        <v>0.66208402329401739</v>
      </c>
      <c r="G214" s="5">
        <v>1.1517170571745798</v>
      </c>
      <c r="H214" s="5">
        <v>0.67238991958248673</v>
      </c>
      <c r="I214" s="5">
        <f t="shared" si="48"/>
        <v>0.99322843357705271</v>
      </c>
      <c r="J214" s="5"/>
      <c r="K214" s="6">
        <v>40.65</v>
      </c>
      <c r="L214" s="6">
        <v>0.08</v>
      </c>
      <c r="M214" s="6">
        <v>0.01</v>
      </c>
      <c r="N214" s="4">
        <v>54.17</v>
      </c>
      <c r="O214" s="6">
        <v>4.38</v>
      </c>
      <c r="P214" s="6">
        <v>0.14000000000000001</v>
      </c>
      <c r="Q214" s="6">
        <v>7.0000000000000007E-2</v>
      </c>
      <c r="R214" s="4">
        <v>0.14000000000000001</v>
      </c>
      <c r="S214" s="4">
        <v>0.06</v>
      </c>
      <c r="T214" s="6">
        <f t="shared" si="50"/>
        <v>99.699999999999989</v>
      </c>
      <c r="U214" s="5">
        <f t="shared" si="49"/>
        <v>95.660554918615588</v>
      </c>
      <c r="V214" s="5"/>
      <c r="W214" s="18"/>
      <c r="X214" s="18"/>
    </row>
    <row r="215" spans="1:28" x14ac:dyDescent="0.2">
      <c r="C215" s="5">
        <v>3.5176644745066672</v>
      </c>
      <c r="D215" s="5">
        <v>0.2564595557589035</v>
      </c>
      <c r="E215" s="5">
        <v>2.5093366698537078</v>
      </c>
      <c r="F215" s="5">
        <v>0.77840329132206898</v>
      </c>
      <c r="G215" s="5">
        <v>0.68015114311024094</v>
      </c>
      <c r="H215" s="5">
        <v>0.78974445142231953</v>
      </c>
      <c r="I215" s="5">
        <f t="shared" si="48"/>
        <v>1.0083278046529593</v>
      </c>
      <c r="J215" s="5"/>
      <c r="K215" s="6">
        <v>40.79</v>
      </c>
      <c r="L215" s="6">
        <v>0.1</v>
      </c>
      <c r="M215" s="6">
        <v>0.02</v>
      </c>
      <c r="N215" s="4">
        <v>54.16</v>
      </c>
      <c r="O215" s="6">
        <v>4.26</v>
      </c>
      <c r="P215" s="6">
        <v>0.15</v>
      </c>
      <c r="Q215" s="6">
        <v>0.06</v>
      </c>
      <c r="R215" s="4">
        <v>0.17</v>
      </c>
      <c r="S215" s="4">
        <v>0.05</v>
      </c>
      <c r="T215" s="6">
        <f t="shared" si="50"/>
        <v>99.76</v>
      </c>
      <c r="U215" s="5">
        <f t="shared" si="49"/>
        <v>95.773672850048172</v>
      </c>
      <c r="V215" s="5"/>
      <c r="W215" s="18"/>
      <c r="X215" s="18"/>
    </row>
    <row r="216" spans="1:28" x14ac:dyDescent="0.2">
      <c r="C216" s="5">
        <v>4.5232213894937274</v>
      </c>
      <c r="D216" s="5">
        <v>0.31435937624178112</v>
      </c>
      <c r="E216" s="5">
        <v>4.0804585124956665</v>
      </c>
      <c r="F216" s="5">
        <v>0.68019227898549095</v>
      </c>
      <c r="G216" s="5">
        <v>1.7283833899589283</v>
      </c>
      <c r="H216" s="5">
        <v>0.69955911531824899</v>
      </c>
      <c r="I216" s="5">
        <f t="shared" si="48"/>
        <v>0.44276287699806094</v>
      </c>
      <c r="J216" s="5"/>
      <c r="K216" s="6">
        <v>40.58</v>
      </c>
      <c r="L216" s="6">
        <v>0.05</v>
      </c>
      <c r="M216" s="6">
        <v>0.02</v>
      </c>
      <c r="N216" s="4">
        <v>54.28</v>
      </c>
      <c r="O216" s="6">
        <v>4.41</v>
      </c>
      <c r="P216" s="6">
        <v>0.09</v>
      </c>
      <c r="Q216" s="6">
        <v>0.11</v>
      </c>
      <c r="R216" s="4">
        <v>0.06</v>
      </c>
      <c r="S216" s="4">
        <v>0.08</v>
      </c>
      <c r="T216" s="6">
        <f t="shared" si="50"/>
        <v>99.68</v>
      </c>
      <c r="U216" s="5">
        <f t="shared" si="49"/>
        <v>95.640596656258325</v>
      </c>
      <c r="V216" s="5"/>
      <c r="W216" s="18"/>
      <c r="X216" s="18"/>
    </row>
    <row r="217" spans="1:28" x14ac:dyDescent="0.2">
      <c r="C217" s="5">
        <v>4.1421656235874353</v>
      </c>
      <c r="D217" s="5">
        <v>0.28744740052637868</v>
      </c>
      <c r="E217" s="5">
        <v>3.873373541936096</v>
      </c>
      <c r="F217" s="5">
        <v>0.74408075781628269</v>
      </c>
      <c r="G217" s="5">
        <v>1.7194474176706294</v>
      </c>
      <c r="H217" s="5">
        <v>0.7589454833744067</v>
      </c>
      <c r="I217" s="5">
        <f t="shared" si="48"/>
        <v>0.26879208165133939</v>
      </c>
      <c r="J217" s="5"/>
      <c r="K217" s="6">
        <v>40.94</v>
      </c>
      <c r="L217" s="6">
        <v>0.06</v>
      </c>
      <c r="M217" s="6">
        <v>0</v>
      </c>
      <c r="N217" s="4">
        <v>54.09</v>
      </c>
      <c r="O217" s="6">
        <v>4.2699999999999996</v>
      </c>
      <c r="P217" s="6">
        <v>0.14000000000000001</v>
      </c>
      <c r="Q217" s="6">
        <v>7.0000000000000007E-2</v>
      </c>
      <c r="R217" s="4">
        <v>0.08</v>
      </c>
      <c r="S217" s="4">
        <v>7.0000000000000007E-2</v>
      </c>
      <c r="T217" s="6">
        <f t="shared" si="50"/>
        <v>99.719999999999985</v>
      </c>
      <c r="U217" s="5">
        <f t="shared" si="49"/>
        <v>95.758922862496988</v>
      </c>
      <c r="V217" s="5"/>
      <c r="W217" s="18"/>
      <c r="X217" s="18"/>
    </row>
    <row r="218" spans="1:28" x14ac:dyDescent="0.2">
      <c r="C218" s="5">
        <v>4.1505867908866954</v>
      </c>
      <c r="D218" s="5">
        <v>0.31265622857945968</v>
      </c>
      <c r="E218" s="5">
        <v>3.4662747107476162</v>
      </c>
      <c r="F218" s="5">
        <v>0.73839387831393977</v>
      </c>
      <c r="G218" s="5">
        <v>1.3079695794865347</v>
      </c>
      <c r="H218" s="5">
        <v>0.75608080174091352</v>
      </c>
      <c r="I218" s="5">
        <f t="shared" si="48"/>
        <v>0.68431208013907918</v>
      </c>
      <c r="J218" s="5"/>
      <c r="K218" s="6">
        <v>40.409999999999997</v>
      </c>
      <c r="L218" s="6">
        <v>0.14000000000000001</v>
      </c>
      <c r="M218" s="6">
        <v>0</v>
      </c>
      <c r="N218" s="4">
        <v>54.12</v>
      </c>
      <c r="O218" s="6">
        <v>4.3899999999999997</v>
      </c>
      <c r="P218" s="6">
        <v>0.16</v>
      </c>
      <c r="Q218" s="6">
        <v>7.0000000000000007E-2</v>
      </c>
      <c r="R218" s="4">
        <v>0.15</v>
      </c>
      <c r="S218" s="4">
        <v>0.11</v>
      </c>
      <c r="T218" s="6">
        <f t="shared" si="50"/>
        <v>99.549999999999983</v>
      </c>
      <c r="U218" s="5">
        <f t="shared" si="49"/>
        <v>95.647235412058905</v>
      </c>
      <c r="V218" s="5"/>
      <c r="W218" s="18"/>
      <c r="X218" s="18"/>
    </row>
    <row r="219" spans="1:28" x14ac:dyDescent="0.2">
      <c r="C219" s="5">
        <v>3.9611848209215603</v>
      </c>
      <c r="D219" s="5">
        <v>0.2650325524719408</v>
      </c>
      <c r="E219" s="5">
        <v>3.5102138190631007</v>
      </c>
      <c r="F219" s="5">
        <v>0.75302931181481236</v>
      </c>
      <c r="G219" s="5">
        <v>1.4503977121838894</v>
      </c>
      <c r="H219" s="5">
        <v>0.7655368377149997</v>
      </c>
      <c r="I219" s="5">
        <f t="shared" si="48"/>
        <v>0.45097100185845962</v>
      </c>
      <c r="J219" s="5"/>
      <c r="K219" s="6">
        <v>40.6</v>
      </c>
      <c r="L219" s="6">
        <v>0.05</v>
      </c>
      <c r="M219" s="6">
        <v>0.01</v>
      </c>
      <c r="N219" s="4">
        <v>54.11</v>
      </c>
      <c r="O219" s="6">
        <v>4.33</v>
      </c>
      <c r="P219" s="6">
        <v>0.12</v>
      </c>
      <c r="Q219" s="6">
        <v>7.0000000000000007E-2</v>
      </c>
      <c r="R219" s="4">
        <v>0.19</v>
      </c>
      <c r="S219" s="4">
        <v>0.08</v>
      </c>
      <c r="T219" s="6">
        <f t="shared" si="50"/>
        <v>99.559999999999988</v>
      </c>
      <c r="U219" s="5">
        <f t="shared" si="49"/>
        <v>95.703411068550579</v>
      </c>
      <c r="V219" s="5"/>
      <c r="W219" s="18"/>
      <c r="X219" s="18"/>
    </row>
    <row r="220" spans="1:28" x14ac:dyDescent="0.2">
      <c r="C220" s="5">
        <v>4.1618921228835646</v>
      </c>
      <c r="D220" s="5">
        <v>0.32496833632790556</v>
      </c>
      <c r="E220" s="5">
        <v>3.0375286496854095</v>
      </c>
      <c r="F220" s="5">
        <v>0.95295871221614425</v>
      </c>
      <c r="G220" s="5">
        <v>0.873344745785956</v>
      </c>
      <c r="H220" s="5">
        <v>0.96782526431827798</v>
      </c>
      <c r="I220" s="5">
        <f t="shared" si="48"/>
        <v>1.1243634731981551</v>
      </c>
      <c r="J220" s="5"/>
      <c r="K220" s="6">
        <v>40.25</v>
      </c>
      <c r="L220" s="6">
        <v>0.09</v>
      </c>
      <c r="M220" s="6">
        <v>0.02</v>
      </c>
      <c r="N220" s="4">
        <v>54.11</v>
      </c>
      <c r="O220" s="6">
        <v>4.4800000000000004</v>
      </c>
      <c r="P220" s="6">
        <v>0.18</v>
      </c>
      <c r="Q220" s="6">
        <v>0.12</v>
      </c>
      <c r="R220" s="4">
        <v>0.21</v>
      </c>
      <c r="S220" s="4">
        <v>0.06</v>
      </c>
      <c r="T220" s="6">
        <f t="shared" si="50"/>
        <v>99.52000000000001</v>
      </c>
      <c r="U220" s="5">
        <f t="shared" si="49"/>
        <v>95.561175356663611</v>
      </c>
      <c r="V220" s="5"/>
      <c r="W220" s="18"/>
      <c r="X220" s="18"/>
    </row>
    <row r="221" spans="1:28" x14ac:dyDescent="0.2">
      <c r="C221" s="5">
        <v>3.3741139638013857</v>
      </c>
      <c r="D221" s="5">
        <v>0.31647100972833186</v>
      </c>
      <c r="E221" s="5">
        <v>2.7311307452928766</v>
      </c>
      <c r="F221" s="5">
        <v>0.79081119786002618</v>
      </c>
      <c r="G221" s="5">
        <v>0.97659148411615604</v>
      </c>
      <c r="H221" s="5">
        <v>0.80775241579359935</v>
      </c>
      <c r="I221" s="5">
        <f t="shared" si="48"/>
        <v>0.64298321850850915</v>
      </c>
      <c r="J221" s="5"/>
      <c r="K221" s="6">
        <v>40.36</v>
      </c>
      <c r="L221" s="6">
        <v>7.0000000000000007E-2</v>
      </c>
      <c r="M221" s="6">
        <v>0.01</v>
      </c>
      <c r="N221" s="4">
        <v>54.26</v>
      </c>
      <c r="O221" s="6">
        <v>4.46</v>
      </c>
      <c r="P221" s="6">
        <v>0.08</v>
      </c>
      <c r="Q221" s="6">
        <v>0.06</v>
      </c>
      <c r="R221" s="4">
        <v>0.14000000000000001</v>
      </c>
      <c r="S221" s="4">
        <v>0.12</v>
      </c>
      <c r="T221" s="6">
        <f t="shared" si="50"/>
        <v>99.559999999999988</v>
      </c>
      <c r="U221" s="5">
        <f t="shared" si="49"/>
        <v>95.591795689820302</v>
      </c>
      <c r="V221" s="5"/>
      <c r="W221" s="18"/>
      <c r="X221" s="18"/>
    </row>
    <row r="222" spans="1:28" x14ac:dyDescent="0.2">
      <c r="C222" s="5">
        <v>5.8213799558520085</v>
      </c>
      <c r="D222" s="5">
        <v>0.34078491910295705</v>
      </c>
      <c r="E222" s="5">
        <v>3.9866918856513305</v>
      </c>
      <c r="F222" s="5">
        <v>0.80499607161557007</v>
      </c>
      <c r="G222" s="5">
        <v>0.95957430860828596</v>
      </c>
      <c r="H222" s="5">
        <v>0.82427022665791927</v>
      </c>
      <c r="I222" s="5">
        <f t="shared" si="48"/>
        <v>1.834688070200678</v>
      </c>
      <c r="J222" s="5"/>
      <c r="K222" s="6">
        <v>40.76</v>
      </c>
      <c r="L222" s="6">
        <v>0.12</v>
      </c>
      <c r="M222" s="6">
        <v>0.04</v>
      </c>
      <c r="N222" s="4">
        <v>54.08</v>
      </c>
      <c r="O222" s="6">
        <v>4.3099999999999996</v>
      </c>
      <c r="P222" s="6">
        <v>0.1</v>
      </c>
      <c r="Q222" s="6">
        <v>0.08</v>
      </c>
      <c r="R222" s="4">
        <v>0.09</v>
      </c>
      <c r="S222" s="4">
        <v>7.0000000000000007E-2</v>
      </c>
      <c r="T222" s="6">
        <f t="shared" si="50"/>
        <v>99.649999999999991</v>
      </c>
      <c r="U222" s="5">
        <f t="shared" si="49"/>
        <v>95.72013646109518</v>
      </c>
      <c r="V222" s="5"/>
      <c r="W222" s="18"/>
      <c r="X222" s="18"/>
    </row>
    <row r="223" spans="1:28" x14ac:dyDescent="0.2">
      <c r="C223" s="5">
        <v>6.057708191591316</v>
      </c>
      <c r="D223" s="5">
        <v>0.33933044586911715</v>
      </c>
      <c r="E223" s="5">
        <v>4.0259315509322722</v>
      </c>
      <c r="F223" s="5">
        <v>0.73207381018731665</v>
      </c>
      <c r="G223" s="5">
        <v>0.87592329130478763</v>
      </c>
      <c r="H223" s="5">
        <v>0.75303871914137388</v>
      </c>
      <c r="I223" s="5">
        <f t="shared" si="48"/>
        <v>2.0317766406590438</v>
      </c>
      <c r="J223" s="5"/>
      <c r="K223" s="6">
        <v>40.549999999999997</v>
      </c>
      <c r="L223" s="6">
        <v>0.06</v>
      </c>
      <c r="M223" s="6">
        <v>0.01</v>
      </c>
      <c r="N223" s="4">
        <v>54.19</v>
      </c>
      <c r="O223" s="6">
        <v>4.37</v>
      </c>
      <c r="P223" s="6">
        <v>0.2</v>
      </c>
      <c r="Q223" s="6">
        <v>0.09</v>
      </c>
      <c r="R223" s="4">
        <v>0.14000000000000001</v>
      </c>
      <c r="S223" s="4">
        <v>0.08</v>
      </c>
      <c r="T223" s="6">
        <f t="shared" si="50"/>
        <v>99.690000000000012</v>
      </c>
      <c r="U223" s="5">
        <f t="shared" si="49"/>
        <v>95.671562237097106</v>
      </c>
      <c r="V223" s="5"/>
      <c r="W223" s="18"/>
      <c r="X223" s="18"/>
    </row>
    <row r="224" spans="1:28" x14ac:dyDescent="0.2">
      <c r="C224" s="5">
        <v>5.9313030977577439</v>
      </c>
      <c r="D224" s="5">
        <v>0.37440132743112675</v>
      </c>
      <c r="E224" s="5">
        <v>3.5728148222616376</v>
      </c>
      <c r="F224" s="5">
        <v>0.74587774098245507</v>
      </c>
      <c r="G224" s="5">
        <v>0.48853721142761053</v>
      </c>
      <c r="H224" s="5">
        <v>0.77086788142318807</v>
      </c>
      <c r="I224" s="5">
        <f t="shared" si="48"/>
        <v>2.3584882754961063</v>
      </c>
      <c r="J224" s="5"/>
      <c r="K224" s="6">
        <v>40.58</v>
      </c>
      <c r="L224" s="6">
        <v>0.04</v>
      </c>
      <c r="M224" s="6">
        <v>0</v>
      </c>
      <c r="N224" s="4">
        <v>54.13</v>
      </c>
      <c r="O224" s="6">
        <v>4.3600000000000003</v>
      </c>
      <c r="P224" s="6">
        <v>0.14000000000000001</v>
      </c>
      <c r="Q224" s="6">
        <v>0.08</v>
      </c>
      <c r="R224" s="4">
        <v>0.19</v>
      </c>
      <c r="S224" s="4">
        <v>0.13</v>
      </c>
      <c r="T224" s="6">
        <f t="shared" si="50"/>
        <v>99.649999999999991</v>
      </c>
      <c r="U224" s="5">
        <f t="shared" si="49"/>
        <v>95.676459002220426</v>
      </c>
      <c r="V224" s="5"/>
      <c r="W224" s="18"/>
      <c r="X224" s="18"/>
    </row>
    <row r="225" spans="1:28" x14ac:dyDescent="0.2">
      <c r="C225" s="5">
        <v>5.5254793934106621</v>
      </c>
      <c r="D225" s="5">
        <v>0.34187705056207346</v>
      </c>
      <c r="E225" s="5">
        <v>3.7505908569210771</v>
      </c>
      <c r="F225" s="5">
        <v>0.76101280095456891</v>
      </c>
      <c r="G225" s="5">
        <v>0.87734157234753285</v>
      </c>
      <c r="H225" s="5">
        <v>0.7815016397699206</v>
      </c>
      <c r="I225" s="5">
        <f t="shared" si="48"/>
        <v>1.774888536489585</v>
      </c>
      <c r="J225" s="5"/>
      <c r="K225" s="6">
        <v>40.51</v>
      </c>
      <c r="L225" s="6">
        <v>0.09</v>
      </c>
      <c r="M225" s="6">
        <v>0</v>
      </c>
      <c r="N225" s="4">
        <v>54.06</v>
      </c>
      <c r="O225" s="6">
        <v>4.4400000000000004</v>
      </c>
      <c r="P225" s="6">
        <v>0.13</v>
      </c>
      <c r="Q225" s="6">
        <v>0.08</v>
      </c>
      <c r="R225" s="4">
        <v>0.13</v>
      </c>
      <c r="S225" s="4">
        <v>0.08</v>
      </c>
      <c r="T225" s="6">
        <f t="shared" si="50"/>
        <v>99.519999999999982</v>
      </c>
      <c r="U225" s="5">
        <f t="shared" si="49"/>
        <v>95.595172400859482</v>
      </c>
      <c r="V225" s="5"/>
      <c r="W225" s="18"/>
      <c r="X225" s="18"/>
    </row>
    <row r="226" spans="1:28" x14ac:dyDescent="0.2">
      <c r="C226" s="5">
        <v>4.2573400249167905</v>
      </c>
      <c r="D226" s="5">
        <v>0.38658603988790324</v>
      </c>
      <c r="E226" s="5">
        <v>3.2270512562700375</v>
      </c>
      <c r="F226" s="5">
        <v>0.73260515242394519</v>
      </c>
      <c r="G226" s="5">
        <v>1.0132344433133063</v>
      </c>
      <c r="H226" s="5">
        <v>0.75968497138510227</v>
      </c>
      <c r="I226" s="5">
        <f t="shared" si="48"/>
        <v>1.030288768646753</v>
      </c>
      <c r="J226" s="5"/>
      <c r="K226" s="6">
        <v>40.36</v>
      </c>
      <c r="L226" s="6">
        <v>0.14000000000000001</v>
      </c>
      <c r="M226" s="6">
        <v>0</v>
      </c>
      <c r="N226" s="4">
        <v>54.02</v>
      </c>
      <c r="O226" s="6">
        <v>4.5</v>
      </c>
      <c r="P226" s="6">
        <v>0.25</v>
      </c>
      <c r="Q226" s="6">
        <v>0.1</v>
      </c>
      <c r="R226" s="4">
        <v>0.11</v>
      </c>
      <c r="S226" s="4">
        <v>0.04</v>
      </c>
      <c r="T226" s="6">
        <f t="shared" si="50"/>
        <v>99.52000000000001</v>
      </c>
      <c r="U226" s="5">
        <f t="shared" si="49"/>
        <v>95.535147285127337</v>
      </c>
      <c r="V226" s="5"/>
      <c r="W226" s="18"/>
      <c r="X226" s="18"/>
    </row>
    <row r="227" spans="1:28" x14ac:dyDescent="0.2">
      <c r="C227" s="5">
        <v>4.493543839046394</v>
      </c>
      <c r="D227" s="5">
        <v>0.35209792086862718</v>
      </c>
      <c r="E227" s="5">
        <v>4.5199155729160854</v>
      </c>
      <c r="F227" s="5">
        <v>0.72237826630730406</v>
      </c>
      <c r="G227" s="5">
        <v>2.1832727766119606</v>
      </c>
      <c r="H227" s="5">
        <v>0.74521986299286269</v>
      </c>
      <c r="I227" s="5">
        <f t="shared" si="48"/>
        <v>-2.6371733869691383E-2</v>
      </c>
      <c r="J227" s="5"/>
      <c r="K227" s="6">
        <v>40.770000000000003</v>
      </c>
      <c r="L227" s="6">
        <v>0.11</v>
      </c>
      <c r="M227" s="6">
        <v>0</v>
      </c>
      <c r="N227" s="4">
        <v>54.12</v>
      </c>
      <c r="O227" s="6">
        <v>4.43</v>
      </c>
      <c r="P227" s="6">
        <v>0.24</v>
      </c>
      <c r="Q227" s="6">
        <v>1.0999999999999999E-2</v>
      </c>
      <c r="R227" s="4">
        <v>0.08</v>
      </c>
      <c r="S227" s="4">
        <v>0.09</v>
      </c>
      <c r="T227" s="6">
        <f t="shared" si="50"/>
        <v>99.850999999999999</v>
      </c>
      <c r="U227" s="5">
        <f t="shared" si="49"/>
        <v>95.60931606397321</v>
      </c>
      <c r="V227" s="5"/>
      <c r="W227" s="18"/>
      <c r="X227" s="18"/>
    </row>
    <row r="228" spans="1:28" x14ac:dyDescent="0.2">
      <c r="C228" s="5">
        <v>4.7161036814000088</v>
      </c>
      <c r="D228" s="5">
        <v>0.38507384166065439</v>
      </c>
      <c r="E228" s="5">
        <v>3.777697698986044</v>
      </c>
      <c r="F228" s="5">
        <v>0.78617805098850668</v>
      </c>
      <c r="G228" s="5">
        <v>1.3253237846580395</v>
      </c>
      <c r="H228" s="5">
        <v>0.81127759968764646</v>
      </c>
      <c r="I228" s="5">
        <f t="shared" si="48"/>
        <v>0.93840598241396478</v>
      </c>
      <c r="J228" s="5"/>
      <c r="K228" s="6">
        <v>40.54</v>
      </c>
      <c r="L228" s="6">
        <v>0.1</v>
      </c>
      <c r="M228" s="6">
        <v>0.01</v>
      </c>
      <c r="N228" s="4">
        <v>54.19</v>
      </c>
      <c r="O228" s="6">
        <v>4.38</v>
      </c>
      <c r="P228" s="6">
        <v>0.13</v>
      </c>
      <c r="Q228" s="6">
        <v>0.09</v>
      </c>
      <c r="R228" s="4">
        <v>0.15</v>
      </c>
      <c r="S228" s="4">
        <v>0.04</v>
      </c>
      <c r="T228" s="6">
        <f t="shared" si="50"/>
        <v>99.63000000000001</v>
      </c>
      <c r="U228" s="5">
        <f t="shared" si="49"/>
        <v>95.662087010783708</v>
      </c>
      <c r="V228" s="5"/>
      <c r="W228" s="18"/>
      <c r="X228" s="18"/>
    </row>
    <row r="229" spans="1:28" x14ac:dyDescent="0.2">
      <c r="C229" s="5">
        <v>3.7174133189130503</v>
      </c>
      <c r="D229" s="5">
        <v>0.3464786965457512</v>
      </c>
      <c r="E229" s="5">
        <v>3.9983839872707669</v>
      </c>
      <c r="F229" s="5">
        <v>0.79616529750734077</v>
      </c>
      <c r="G229" s="5">
        <v>2.0653290614359809</v>
      </c>
      <c r="H229" s="5">
        <v>0.8162965279131279</v>
      </c>
      <c r="I229" s="5">
        <f t="shared" si="48"/>
        <v>-0.28097066835771667</v>
      </c>
      <c r="J229" s="5"/>
      <c r="K229" s="6">
        <v>40.65</v>
      </c>
      <c r="L229" s="6">
        <v>0.09</v>
      </c>
      <c r="M229" s="6">
        <v>0.01</v>
      </c>
      <c r="N229" s="4">
        <v>54.35</v>
      </c>
      <c r="O229" s="6">
        <v>4.2699999999999996</v>
      </c>
      <c r="P229" s="6">
        <v>0.18</v>
      </c>
      <c r="Q229" s="6">
        <v>1.4E-2</v>
      </c>
      <c r="R229" s="4">
        <v>0.16</v>
      </c>
      <c r="S229" s="4">
        <v>0.06</v>
      </c>
      <c r="T229" s="6">
        <f t="shared" si="50"/>
        <v>99.783999999999992</v>
      </c>
      <c r="U229" s="5">
        <f t="shared" si="49"/>
        <v>95.778354855444888</v>
      </c>
      <c r="V229" s="5"/>
      <c r="W229" s="18"/>
      <c r="X229" s="18"/>
    </row>
    <row r="230" spans="1:28" x14ac:dyDescent="0.2">
      <c r="C230" s="5">
        <v>3.2830537852039097</v>
      </c>
      <c r="D230" s="5">
        <v>0.34626432625899506</v>
      </c>
      <c r="E230" s="5">
        <v>3.7345571998307339</v>
      </c>
      <c r="F230" s="5">
        <v>0.76083650955110005</v>
      </c>
      <c r="G230" s="5">
        <v>2.0273692315247009</v>
      </c>
      <c r="H230" s="5">
        <v>0.7818522107419329</v>
      </c>
      <c r="I230" s="5">
        <f t="shared" si="48"/>
        <v>-0.4515034146268242</v>
      </c>
      <c r="J230" s="5"/>
      <c r="K230" s="6">
        <v>40.5</v>
      </c>
      <c r="L230" s="6">
        <v>0.05</v>
      </c>
      <c r="M230" s="6">
        <v>0</v>
      </c>
      <c r="N230" s="4">
        <v>54.17</v>
      </c>
      <c r="O230" s="6">
        <v>4.5599999999999996</v>
      </c>
      <c r="P230" s="6">
        <v>0.21</v>
      </c>
      <c r="Q230" s="6">
        <v>0.08</v>
      </c>
      <c r="R230" s="4">
        <v>0.16</v>
      </c>
      <c r="S230" s="4">
        <v>0.08</v>
      </c>
      <c r="T230" s="6">
        <f t="shared" si="50"/>
        <v>99.809999999999988</v>
      </c>
      <c r="U230" s="5">
        <f t="shared" si="49"/>
        <v>95.490263922957823</v>
      </c>
      <c r="V230" s="5"/>
      <c r="W230" s="18"/>
      <c r="X230" s="18"/>
    </row>
    <row r="231" spans="1:28" s="9" customFormat="1" x14ac:dyDescent="0.2">
      <c r="A231" s="24"/>
      <c r="B231" s="20" t="s">
        <v>56</v>
      </c>
      <c r="C231" s="10">
        <v>-3.7265764014159326</v>
      </c>
      <c r="D231" s="10">
        <v>0.32276362471756376</v>
      </c>
      <c r="E231" s="10">
        <v>-6.2528067090043207</v>
      </c>
      <c r="F231" s="10">
        <v>0.63333661290132592</v>
      </c>
      <c r="G231" s="10">
        <v>-4.3149869802680358</v>
      </c>
      <c r="H231" s="10">
        <v>0.65519810156419245</v>
      </c>
      <c r="I231" s="10">
        <f t="shared" si="48"/>
        <v>2.5262303075883881</v>
      </c>
      <c r="J231" s="10"/>
      <c r="K231" s="11">
        <v>41.44</v>
      </c>
      <c r="L231" s="11">
        <v>7.0000000000000007E-2</v>
      </c>
      <c r="M231" s="11">
        <v>0.01</v>
      </c>
      <c r="N231" s="9">
        <v>56.25</v>
      </c>
      <c r="O231" s="11">
        <v>1.21</v>
      </c>
      <c r="P231" s="11">
        <v>0.25</v>
      </c>
      <c r="Q231" s="11">
        <v>7.0000000000000007E-2</v>
      </c>
      <c r="R231" s="9">
        <v>0.21</v>
      </c>
      <c r="S231" s="9">
        <v>0.08</v>
      </c>
      <c r="T231" s="11">
        <f t="shared" ref="T231:T233" si="51">SUM(K231:S231)</f>
        <v>99.589999999999975</v>
      </c>
      <c r="U231" s="10">
        <f t="shared" ref="U231:U233" si="52">100*N231/40.31/(N231/40.31+O231/71.85)</f>
        <v>98.807553195609088</v>
      </c>
      <c r="V231" s="10"/>
      <c r="W231" s="17">
        <v>1.0800000000000001E-2</v>
      </c>
      <c r="X231" s="17">
        <f>W231*0.2</f>
        <v>2.16E-3</v>
      </c>
      <c r="Y231" s="10">
        <f>AVERAGE(U231:U233)</f>
        <v>98.92314080395856</v>
      </c>
      <c r="Z231" s="10">
        <f>STDEV(U231:U233)</f>
        <v>0.1086874093781099</v>
      </c>
      <c r="AA231" s="10">
        <f>AVERAGE(G231:G233)</f>
        <v>-4.0708455101225463</v>
      </c>
      <c r="AB231" s="10">
        <f>STDEV(G231:G233)</f>
        <v>1.2790667844694668</v>
      </c>
    </row>
    <row r="232" spans="1:28" s="9" customFormat="1" x14ac:dyDescent="0.2">
      <c r="A232" s="24"/>
      <c r="B232" s="20"/>
      <c r="C232" s="10">
        <v>-2.9309059053285735</v>
      </c>
      <c r="D232" s="10">
        <v>0.29273284156069834</v>
      </c>
      <c r="E232" s="10">
        <v>-4.2113752571625431</v>
      </c>
      <c r="F232" s="10">
        <v>0.5977594100055994</v>
      </c>
      <c r="G232" s="10">
        <v>-2.6873041863916849</v>
      </c>
      <c r="H232" s="10">
        <v>0.61683674397644939</v>
      </c>
      <c r="I232" s="10">
        <f t="shared" si="48"/>
        <v>1.2804693518339696</v>
      </c>
      <c r="J232" s="10"/>
      <c r="K232" s="11">
        <v>41.68</v>
      </c>
      <c r="L232" s="11">
        <v>0.04</v>
      </c>
      <c r="M232" s="11">
        <v>0.01</v>
      </c>
      <c r="N232" s="9">
        <v>56.31</v>
      </c>
      <c r="O232" s="11">
        <v>0.99</v>
      </c>
      <c r="P232" s="11">
        <v>0.17</v>
      </c>
      <c r="Q232" s="11">
        <v>7.0000000000000007E-2</v>
      </c>
      <c r="R232" s="9">
        <v>0.22</v>
      </c>
      <c r="S232" s="9">
        <v>7.0000000000000007E-2</v>
      </c>
      <c r="T232" s="11">
        <f t="shared" si="51"/>
        <v>99.559999999999974</v>
      </c>
      <c r="U232" s="10">
        <f t="shared" si="52"/>
        <v>99.023273497518375</v>
      </c>
      <c r="V232" s="10"/>
      <c r="W232" s="17"/>
      <c r="X232" s="17"/>
      <c r="Y232" s="13"/>
      <c r="Z232" s="13"/>
    </row>
    <row r="233" spans="1:28" s="9" customFormat="1" x14ac:dyDescent="0.2">
      <c r="A233" s="24"/>
      <c r="B233" s="20"/>
      <c r="C233" s="10">
        <v>-2.9716116627107487</v>
      </c>
      <c r="D233" s="10">
        <v>0.31852728796350044</v>
      </c>
      <c r="E233" s="10">
        <v>-6.7554834283175094</v>
      </c>
      <c r="F233" s="10">
        <v>0.69566333685525528</v>
      </c>
      <c r="G233" s="10">
        <v>-5.2102453637079202</v>
      </c>
      <c r="H233" s="10">
        <v>0.71510989578927842</v>
      </c>
      <c r="I233" s="10">
        <f t="shared" si="48"/>
        <v>3.7838717656067606</v>
      </c>
      <c r="J233" s="10"/>
      <c r="K233" s="11">
        <v>41.37</v>
      </c>
      <c r="L233" s="11">
        <v>0.06</v>
      </c>
      <c r="M233" s="11">
        <v>0.01</v>
      </c>
      <c r="N233" s="9">
        <v>56.48</v>
      </c>
      <c r="O233" s="11">
        <v>1.08</v>
      </c>
      <c r="P233" s="11">
        <v>0.17</v>
      </c>
      <c r="Q233" s="11">
        <v>9.8000000000000004E-2</v>
      </c>
      <c r="R233" s="9">
        <v>0.18</v>
      </c>
      <c r="S233" s="9">
        <v>0.08</v>
      </c>
      <c r="T233" s="11">
        <f t="shared" si="51"/>
        <v>99.527999999999992</v>
      </c>
      <c r="U233" s="10">
        <f t="shared" si="52"/>
        <v>98.938595718748203</v>
      </c>
      <c r="V233" s="10"/>
      <c r="W233" s="17"/>
      <c r="X233" s="17"/>
      <c r="Y233" s="13"/>
      <c r="Z233" s="13"/>
    </row>
    <row r="234" spans="1:28" x14ac:dyDescent="0.2">
      <c r="A234" s="23" t="s">
        <v>63</v>
      </c>
      <c r="B234" s="21" t="s">
        <v>36</v>
      </c>
      <c r="C234" s="5">
        <v>-3.2464414067324934</v>
      </c>
      <c r="D234" s="5">
        <v>0.56155222167406327</v>
      </c>
      <c r="E234" s="5">
        <v>-1.2</v>
      </c>
      <c r="F234" s="5">
        <v>1.0134604641237688</v>
      </c>
      <c r="G234" s="5">
        <v>0.48</v>
      </c>
      <c r="H234" s="5">
        <v>1.0546896657648364</v>
      </c>
      <c r="I234" s="5">
        <f>C234-E234</f>
        <v>-2.0464414067324936</v>
      </c>
      <c r="J234" s="5"/>
      <c r="K234" s="4">
        <v>40.119999999999997</v>
      </c>
      <c r="L234" s="4">
        <v>7.0000000000000007E-2</v>
      </c>
      <c r="M234" s="6">
        <v>0.01</v>
      </c>
      <c r="N234" s="4">
        <v>53.22</v>
      </c>
      <c r="O234" s="4">
        <v>5.81</v>
      </c>
      <c r="P234" s="4">
        <v>0.23</v>
      </c>
      <c r="Q234" s="4">
        <v>7.0000000000000007E-2</v>
      </c>
      <c r="R234" s="4">
        <v>0.13</v>
      </c>
      <c r="S234" s="4">
        <v>0.05</v>
      </c>
      <c r="T234" s="6">
        <f t="shared" si="50"/>
        <v>99.70999999999998</v>
      </c>
      <c r="U234" s="25">
        <f t="shared" si="49"/>
        <v>94.228739603309279</v>
      </c>
      <c r="V234" s="25"/>
      <c r="W234" s="18">
        <v>0.14000000000000001</v>
      </c>
      <c r="X234" s="18">
        <f>W234*0.2</f>
        <v>2.8000000000000004E-2</v>
      </c>
      <c r="Y234" s="5">
        <f>AVERAGE(U234:U246)</f>
        <v>94.472039674280168</v>
      </c>
      <c r="Z234" s="5">
        <f>STDEV(U234:U246)</f>
        <v>0.20080730181951825</v>
      </c>
      <c r="AA234" s="5">
        <f>AVERAGE(G234:G246)</f>
        <v>1.4106482982323203</v>
      </c>
      <c r="AB234" s="5">
        <f>STDEV(G234:G246)</f>
        <v>0.4318437791413976</v>
      </c>
    </row>
    <row r="235" spans="1:28" x14ac:dyDescent="0.2">
      <c r="C235" s="5">
        <v>-0.78738857380672145</v>
      </c>
      <c r="D235" s="5">
        <v>0.56140400720089645</v>
      </c>
      <c r="E235" s="5">
        <v>0.67255653089819889</v>
      </c>
      <c r="F235" s="5">
        <v>0.96301464691195204</v>
      </c>
      <c r="G235" s="5">
        <v>1.081998589277694</v>
      </c>
      <c r="H235" s="5">
        <v>1.0062904073685701</v>
      </c>
      <c r="I235" s="5">
        <f t="shared" ref="I235:I246" si="53">C235-E235</f>
        <v>-1.4599451047049203</v>
      </c>
      <c r="J235" s="5"/>
      <c r="K235" s="4">
        <v>40.07</v>
      </c>
      <c r="L235" s="4">
        <v>0.12</v>
      </c>
      <c r="M235" s="6">
        <v>0</v>
      </c>
      <c r="N235" s="4">
        <v>53.16</v>
      </c>
      <c r="O235" s="4">
        <v>5.66</v>
      </c>
      <c r="P235" s="4">
        <v>0.23</v>
      </c>
      <c r="Q235" s="6">
        <v>0.06</v>
      </c>
      <c r="R235" s="4">
        <v>0.21</v>
      </c>
      <c r="S235" s="4">
        <v>7.0000000000000007E-2</v>
      </c>
      <c r="T235" s="6">
        <f t="shared" ref="T235:T247" si="54">SUM(K235:S235)</f>
        <v>99.579999999999984</v>
      </c>
      <c r="U235" s="25">
        <f t="shared" ref="U235:U246" si="55">100*N235/40.31/(N235/40.31+O235/71.85)</f>
        <v>94.363352862610441</v>
      </c>
      <c r="V235" s="25"/>
      <c r="W235" s="18"/>
      <c r="X235" s="18"/>
    </row>
    <row r="236" spans="1:28" x14ac:dyDescent="0.2">
      <c r="C236" s="5">
        <v>-0.87525561968403021</v>
      </c>
      <c r="D236" s="5">
        <v>0.57843010709854781</v>
      </c>
      <c r="E236" s="5">
        <v>1.0138465097273244</v>
      </c>
      <c r="F236" s="5">
        <v>1.0623144012266121</v>
      </c>
      <c r="G236" s="5">
        <v>1.4689794319630201</v>
      </c>
      <c r="H236" s="5">
        <v>1.1040754931545418</v>
      </c>
      <c r="I236" s="5">
        <f t="shared" si="53"/>
        <v>-1.8891021294113546</v>
      </c>
      <c r="J236" s="5"/>
      <c r="K236" s="4">
        <v>40.14</v>
      </c>
      <c r="L236" s="4">
        <v>0.12</v>
      </c>
      <c r="M236" s="6">
        <v>0</v>
      </c>
      <c r="N236" s="4">
        <v>53.07</v>
      </c>
      <c r="O236" s="4">
        <v>6.01</v>
      </c>
      <c r="P236" s="6">
        <v>0.2</v>
      </c>
      <c r="Q236" s="6">
        <v>0.09</v>
      </c>
      <c r="R236" s="4">
        <v>0.23</v>
      </c>
      <c r="S236" s="4">
        <v>0.05</v>
      </c>
      <c r="T236" s="6">
        <f t="shared" si="54"/>
        <v>99.910000000000011</v>
      </c>
      <c r="U236" s="25">
        <f t="shared" si="55"/>
        <v>94.02607562675469</v>
      </c>
      <c r="V236" s="25"/>
      <c r="W236" s="18"/>
      <c r="X236" s="18"/>
    </row>
    <row r="237" spans="1:28" x14ac:dyDescent="0.2">
      <c r="C237" s="5">
        <v>-1.758197067246273</v>
      </c>
      <c r="D237" s="5">
        <v>0.55982956114324123</v>
      </c>
      <c r="E237" s="5">
        <v>0.80561761428134515</v>
      </c>
      <c r="F237" s="5">
        <v>1.0106665878712737</v>
      </c>
      <c r="G237" s="5">
        <v>1.7198800892494073</v>
      </c>
      <c r="H237" s="5">
        <v>1.0517569978980079</v>
      </c>
      <c r="I237" s="5">
        <f t="shared" si="53"/>
        <v>-2.5638146815276182</v>
      </c>
      <c r="J237" s="5"/>
      <c r="K237" s="4">
        <v>40.090000000000003</v>
      </c>
      <c r="L237" s="4">
        <v>0.12</v>
      </c>
      <c r="M237" s="6">
        <v>0</v>
      </c>
      <c r="N237" s="4">
        <v>53.19</v>
      </c>
      <c r="O237" s="4">
        <v>5.76</v>
      </c>
      <c r="P237" s="4">
        <v>0.16</v>
      </c>
      <c r="Q237" s="6">
        <v>0.1</v>
      </c>
      <c r="R237" s="4">
        <v>0.22</v>
      </c>
      <c r="S237" s="4">
        <v>0.04</v>
      </c>
      <c r="T237" s="6">
        <f t="shared" si="54"/>
        <v>99.68</v>
      </c>
      <c r="U237" s="25">
        <f t="shared" si="55"/>
        <v>94.272519330891086</v>
      </c>
      <c r="V237" s="25"/>
      <c r="W237" s="18"/>
      <c r="X237" s="18"/>
    </row>
    <row r="238" spans="1:28" x14ac:dyDescent="0.2">
      <c r="C238" s="5">
        <v>0.25803266347469012</v>
      </c>
      <c r="D238" s="5">
        <v>0.56208798685921935</v>
      </c>
      <c r="E238" s="5">
        <v>2.3189781582837918</v>
      </c>
      <c r="F238" s="5">
        <v>0.9559655955905858</v>
      </c>
      <c r="G238" s="5">
        <v>2.184801173276953</v>
      </c>
      <c r="H238" s="5">
        <v>0.99965052966381385</v>
      </c>
      <c r="I238" s="5">
        <f t="shared" si="53"/>
        <v>-2.0609454948091015</v>
      </c>
      <c r="J238" s="5"/>
      <c r="K238" s="4">
        <v>40.22</v>
      </c>
      <c r="L238" s="4">
        <v>0.09</v>
      </c>
      <c r="M238" s="6">
        <v>0</v>
      </c>
      <c r="N238" s="4">
        <v>53.51</v>
      </c>
      <c r="O238" s="4">
        <v>5.55</v>
      </c>
      <c r="P238" s="4">
        <v>0.21</v>
      </c>
      <c r="Q238" s="6">
        <v>0.11</v>
      </c>
      <c r="R238" s="4">
        <v>0.18</v>
      </c>
      <c r="S238" s="6">
        <v>0.1</v>
      </c>
      <c r="T238" s="6">
        <f t="shared" si="54"/>
        <v>99.969999999999985</v>
      </c>
      <c r="U238" s="25">
        <f t="shared" si="55"/>
        <v>94.50103897980884</v>
      </c>
      <c r="V238" s="25"/>
      <c r="W238" s="18"/>
      <c r="X238" s="18"/>
    </row>
    <row r="239" spans="1:28" x14ac:dyDescent="0.2">
      <c r="C239" s="5">
        <v>-1.2345914558220086</v>
      </c>
      <c r="D239" s="5">
        <v>0.5651755706342988</v>
      </c>
      <c r="E239" s="5">
        <v>0.64953108355812206</v>
      </c>
      <c r="F239" s="5">
        <v>1.0083513615481174</v>
      </c>
      <c r="G239" s="5">
        <v>1.2915186405855665</v>
      </c>
      <c r="H239" s="5">
        <v>1.0503068897372265</v>
      </c>
      <c r="I239" s="5">
        <f t="shared" si="53"/>
        <v>-1.8841225393801306</v>
      </c>
      <c r="J239" s="5"/>
      <c r="K239" s="4">
        <v>40.29</v>
      </c>
      <c r="L239" s="4">
        <v>0.17</v>
      </c>
      <c r="M239" s="6">
        <v>0.01</v>
      </c>
      <c r="N239" s="4">
        <v>53.33</v>
      </c>
      <c r="O239" s="4">
        <v>5.49</v>
      </c>
      <c r="P239" s="4">
        <v>0.11</v>
      </c>
      <c r="Q239" s="6">
        <v>0.1</v>
      </c>
      <c r="R239" s="4">
        <v>0.22</v>
      </c>
      <c r="S239" s="4">
        <v>0.04</v>
      </c>
      <c r="T239" s="6">
        <f t="shared" si="54"/>
        <v>99.759999999999991</v>
      </c>
      <c r="U239" s="25">
        <f t="shared" si="55"/>
        <v>94.539884211997347</v>
      </c>
      <c r="V239" s="25"/>
      <c r="W239" s="18"/>
      <c r="X239" s="18"/>
    </row>
    <row r="240" spans="1:28" x14ac:dyDescent="0.2">
      <c r="C240" s="5">
        <v>0.30088318561122707</v>
      </c>
      <c r="D240" s="5">
        <v>0.58518082939017535</v>
      </c>
      <c r="E240" s="5">
        <v>1.5695251106146164</v>
      </c>
      <c r="F240" s="5">
        <v>0.94973810033268125</v>
      </c>
      <c r="G240" s="5">
        <v>1.4130658540967784</v>
      </c>
      <c r="H240" s="5">
        <v>0.99729499983601799</v>
      </c>
      <c r="I240" s="5">
        <f t="shared" si="53"/>
        <v>-1.2686419250033893</v>
      </c>
      <c r="J240" s="5"/>
      <c r="K240" s="4">
        <v>40.31</v>
      </c>
      <c r="L240" s="4">
        <v>0.13</v>
      </c>
      <c r="M240" s="6">
        <v>0.01</v>
      </c>
      <c r="N240" s="4">
        <v>53.29</v>
      </c>
      <c r="O240" s="4">
        <v>5.39</v>
      </c>
      <c r="P240" s="4">
        <v>0.18</v>
      </c>
      <c r="Q240" s="6">
        <v>0.2</v>
      </c>
      <c r="R240" s="6">
        <v>0.2</v>
      </c>
      <c r="S240" s="4">
        <v>7.0000000000000007E-2</v>
      </c>
      <c r="T240" s="6">
        <f t="shared" si="54"/>
        <v>99.780000000000015</v>
      </c>
      <c r="U240" s="25">
        <f t="shared" si="55"/>
        <v>94.630191598576971</v>
      </c>
      <c r="V240" s="25"/>
      <c r="W240" s="18"/>
      <c r="X240" s="18"/>
    </row>
    <row r="241" spans="1:28" x14ac:dyDescent="0.2">
      <c r="C241" s="5">
        <v>1.2845995976107765</v>
      </c>
      <c r="D241" s="5">
        <v>0.53799982302659632</v>
      </c>
      <c r="E241" s="5">
        <v>2.113174706061117</v>
      </c>
      <c r="F241" s="5">
        <v>0.96752675061489379</v>
      </c>
      <c r="G241" s="5">
        <v>1.4451829153035134</v>
      </c>
      <c r="H241" s="5">
        <v>1.0071611684655744</v>
      </c>
      <c r="I241" s="5">
        <f t="shared" si="53"/>
        <v>-0.82857510845034055</v>
      </c>
      <c r="J241" s="5"/>
      <c r="K241" s="4">
        <v>40.11</v>
      </c>
      <c r="L241" s="4">
        <v>0.19</v>
      </c>
      <c r="M241" s="6">
        <v>0</v>
      </c>
      <c r="N241" s="4">
        <v>53.46</v>
      </c>
      <c r="O241" s="4">
        <v>5.61</v>
      </c>
      <c r="P241" s="4">
        <v>0.21</v>
      </c>
      <c r="Q241" s="4">
        <v>0.15</v>
      </c>
      <c r="R241" s="4">
        <v>0.19</v>
      </c>
      <c r="S241" s="4">
        <v>0.06</v>
      </c>
      <c r="T241" s="6">
        <f t="shared" si="54"/>
        <v>99.97999999999999</v>
      </c>
      <c r="U241" s="25">
        <f t="shared" si="55"/>
        <v>94.439986466498496</v>
      </c>
      <c r="V241" s="25"/>
      <c r="W241" s="18"/>
      <c r="X241" s="18"/>
    </row>
    <row r="242" spans="1:28" x14ac:dyDescent="0.2">
      <c r="C242" s="5">
        <v>0.27417219927191372</v>
      </c>
      <c r="D242" s="5">
        <v>0.53750974832578513</v>
      </c>
      <c r="E242" s="5">
        <v>1.0147851992068504</v>
      </c>
      <c r="F242" s="5">
        <v>1.08238106926616</v>
      </c>
      <c r="G242" s="5">
        <v>0.87221565558545522</v>
      </c>
      <c r="H242" s="5">
        <v>1.1178872316896686</v>
      </c>
      <c r="I242" s="5">
        <f t="shared" si="53"/>
        <v>-0.74061299993493668</v>
      </c>
      <c r="J242" s="5"/>
      <c r="K242" s="6">
        <v>40.200000000000003</v>
      </c>
      <c r="L242" s="4">
        <v>0.21</v>
      </c>
      <c r="M242" s="6">
        <v>0</v>
      </c>
      <c r="N242" s="4">
        <v>53.28</v>
      </c>
      <c r="O242" s="4">
        <v>5.36</v>
      </c>
      <c r="P242" s="4">
        <v>0.13</v>
      </c>
      <c r="Q242" s="4">
        <v>0.12</v>
      </c>
      <c r="R242" s="4">
        <v>0.23</v>
      </c>
      <c r="S242" s="4">
        <v>0.04</v>
      </c>
      <c r="T242" s="6">
        <f t="shared" si="54"/>
        <v>99.570000000000007</v>
      </c>
      <c r="U242" s="25">
        <f t="shared" si="55"/>
        <v>94.657533785915618</v>
      </c>
      <c r="V242" s="25"/>
      <c r="W242" s="18"/>
      <c r="X242" s="18"/>
    </row>
    <row r="243" spans="1:28" x14ac:dyDescent="0.2">
      <c r="C243" s="5">
        <v>-0.23761555384971222</v>
      </c>
      <c r="D243" s="5">
        <v>0.56497000712066214</v>
      </c>
      <c r="E243" s="5">
        <v>1.4139646744804075</v>
      </c>
      <c r="F243" s="5">
        <v>1.079476710596825</v>
      </c>
      <c r="G243" s="5">
        <v>1.5375247624822579</v>
      </c>
      <c r="H243" s="5">
        <v>1.1187400254661126</v>
      </c>
      <c r="I243" s="5">
        <f t="shared" si="53"/>
        <v>-1.6515802283301197</v>
      </c>
      <c r="J243" s="5"/>
      <c r="K243" s="4">
        <v>40.17</v>
      </c>
      <c r="L243" s="4">
        <v>0.09</v>
      </c>
      <c r="M243" s="6">
        <v>0</v>
      </c>
      <c r="N243" s="6">
        <v>53.3</v>
      </c>
      <c r="O243" s="4">
        <v>5.44</v>
      </c>
      <c r="P243" s="4">
        <v>0.16</v>
      </c>
      <c r="Q243" s="4">
        <v>0.21</v>
      </c>
      <c r="R243" s="4">
        <v>7.0000000000000007E-2</v>
      </c>
      <c r="S243" s="4">
        <v>0.06</v>
      </c>
      <c r="T243" s="6">
        <f t="shared" si="54"/>
        <v>99.499999999999986</v>
      </c>
      <c r="U243" s="25">
        <f t="shared" si="55"/>
        <v>94.584038485201162</v>
      </c>
      <c r="V243" s="25"/>
      <c r="W243" s="18"/>
      <c r="X243" s="18"/>
    </row>
    <row r="244" spans="1:28" x14ac:dyDescent="0.2">
      <c r="C244" s="5">
        <v>1.0783373727325389</v>
      </c>
      <c r="D244" s="5">
        <v>0.57991858000935415</v>
      </c>
      <c r="E244" s="5">
        <v>2.1068446615627834</v>
      </c>
      <c r="F244" s="5">
        <v>1.0193671604648635</v>
      </c>
      <c r="G244" s="5">
        <v>1.5461092277418631</v>
      </c>
      <c r="H244" s="5">
        <v>1.0630364204046785</v>
      </c>
      <c r="I244" s="5">
        <f t="shared" si="53"/>
        <v>-1.0285072888302444</v>
      </c>
      <c r="J244" s="5"/>
      <c r="K244" s="4">
        <v>40.159999999999997</v>
      </c>
      <c r="L244" s="6">
        <v>0.1</v>
      </c>
      <c r="M244" s="6">
        <v>0.01</v>
      </c>
      <c r="N244" s="4">
        <v>53.35</v>
      </c>
      <c r="O244" s="6">
        <v>5.4</v>
      </c>
      <c r="P244" s="4">
        <v>0.23</v>
      </c>
      <c r="Q244" s="4">
        <v>0.16</v>
      </c>
      <c r="R244" s="4">
        <v>0.11</v>
      </c>
      <c r="S244" s="4">
        <v>7.0000000000000007E-2</v>
      </c>
      <c r="T244" s="6">
        <f t="shared" si="54"/>
        <v>99.59</v>
      </c>
      <c r="U244" s="25">
        <f t="shared" si="55"/>
        <v>94.626489633156709</v>
      </c>
      <c r="V244" s="25"/>
      <c r="W244" s="18"/>
      <c r="X244" s="18"/>
    </row>
    <row r="245" spans="1:28" x14ac:dyDescent="0.2">
      <c r="C245" s="5">
        <v>0.46797618016107112</v>
      </c>
      <c r="D245" s="5">
        <v>0.52995296404327263</v>
      </c>
      <c r="E245" s="5">
        <v>1.6548096125342964</v>
      </c>
      <c r="F245" s="5">
        <v>0.91220377671419051</v>
      </c>
      <c r="G245" s="5">
        <v>1.4114619988505395</v>
      </c>
      <c r="H245" s="5">
        <v>0.95292056815654869</v>
      </c>
      <c r="I245" s="5">
        <f t="shared" si="53"/>
        <v>-1.1868334323732252</v>
      </c>
      <c r="J245" s="5"/>
      <c r="K245" s="4">
        <v>40.24</v>
      </c>
      <c r="L245" s="4">
        <v>0.11</v>
      </c>
      <c r="M245" s="6">
        <v>0.01</v>
      </c>
      <c r="N245" s="4">
        <v>53.38</v>
      </c>
      <c r="O245" s="4">
        <v>5.29</v>
      </c>
      <c r="P245" s="4">
        <v>0.14000000000000001</v>
      </c>
      <c r="Q245" s="4">
        <v>0.14000000000000001</v>
      </c>
      <c r="R245" s="4">
        <v>0.21</v>
      </c>
      <c r="S245" s="4">
        <v>0.11</v>
      </c>
      <c r="T245" s="6">
        <f t="shared" si="54"/>
        <v>99.63000000000001</v>
      </c>
      <c r="U245" s="25">
        <f t="shared" si="55"/>
        <v>94.732987354693023</v>
      </c>
      <c r="V245" s="25"/>
      <c r="W245" s="18"/>
      <c r="X245" s="18"/>
    </row>
    <row r="246" spans="1:28" x14ac:dyDescent="0.2">
      <c r="C246" s="5">
        <v>-1.5337185725899505</v>
      </c>
      <c r="D246" s="5">
        <v>0.58679185838305359</v>
      </c>
      <c r="E246" s="5">
        <v>1.0881558808603384</v>
      </c>
      <c r="F246" s="5">
        <v>1.0531830357231879</v>
      </c>
      <c r="G246" s="5">
        <v>1.8856895386071129</v>
      </c>
      <c r="H246" s="5">
        <v>1.0964943691495126</v>
      </c>
      <c r="I246" s="5">
        <f t="shared" si="53"/>
        <v>-2.6218744534502889</v>
      </c>
      <c r="J246" s="5"/>
      <c r="K246" s="4">
        <v>40.22</v>
      </c>
      <c r="L246" s="4">
        <v>0.05</v>
      </c>
      <c r="M246" s="6">
        <v>0</v>
      </c>
      <c r="N246" s="4">
        <v>53.46</v>
      </c>
      <c r="O246" s="4">
        <v>5.51</v>
      </c>
      <c r="P246" s="4">
        <v>0.28000000000000003</v>
      </c>
      <c r="Q246" s="4">
        <v>0.17</v>
      </c>
      <c r="R246" s="4">
        <v>0.17</v>
      </c>
      <c r="S246" s="4">
        <v>0.09</v>
      </c>
      <c r="T246" s="6">
        <f t="shared" si="54"/>
        <v>99.95</v>
      </c>
      <c r="U246" s="25">
        <f t="shared" si="55"/>
        <v>94.533677826228541</v>
      </c>
      <c r="V246" s="25"/>
      <c r="W246" s="18"/>
      <c r="X246" s="18"/>
    </row>
    <row r="247" spans="1:28" s="9" customFormat="1" x14ac:dyDescent="0.2">
      <c r="A247" s="24"/>
      <c r="B247" s="20" t="s">
        <v>51</v>
      </c>
      <c r="C247" s="10">
        <v>3.0412940264772219</v>
      </c>
      <c r="D247" s="10">
        <v>0.31885360493863346</v>
      </c>
      <c r="E247" s="10">
        <v>2.3530794353351401</v>
      </c>
      <c r="F247" s="10">
        <v>0.74254418887113327</v>
      </c>
      <c r="G247" s="10">
        <v>0.77160654156698461</v>
      </c>
      <c r="H247" s="10">
        <v>0.76083033407460821</v>
      </c>
      <c r="I247" s="10">
        <f>C247-E247</f>
        <v>0.68821459114208183</v>
      </c>
      <c r="J247" s="10"/>
      <c r="K247" s="9">
        <v>41.22</v>
      </c>
      <c r="L247" s="9">
        <v>0.06</v>
      </c>
      <c r="M247" s="11">
        <v>0</v>
      </c>
      <c r="N247" s="9">
        <v>55.17</v>
      </c>
      <c r="O247" s="9">
        <v>2.27</v>
      </c>
      <c r="P247" s="9">
        <v>0.31</v>
      </c>
      <c r="Q247" s="9">
        <v>0.08</v>
      </c>
      <c r="R247" s="9">
        <v>0.18</v>
      </c>
      <c r="S247" s="9">
        <v>7.0000000000000007E-2</v>
      </c>
      <c r="T247" s="11">
        <f t="shared" si="54"/>
        <v>99.36</v>
      </c>
      <c r="U247" s="10">
        <f>100*N247/40.31/(N247/40.31+O247/71.85)</f>
        <v>97.743695783386983</v>
      </c>
      <c r="V247" s="10"/>
      <c r="W247" s="17">
        <v>0.189</v>
      </c>
      <c r="X247" s="17">
        <f>W247*0.2</f>
        <v>3.78E-2</v>
      </c>
      <c r="Y247" s="10">
        <f>AVERAGE(U247:U257)</f>
        <v>97.535831027612133</v>
      </c>
      <c r="Z247" s="10">
        <f>STDEV(U247:U257)</f>
        <v>0.18667139866897189</v>
      </c>
      <c r="AA247" s="10">
        <f>AVERAGE(G247:G257)</f>
        <v>0.57832989086040987</v>
      </c>
      <c r="AB247" s="10">
        <f>STDEV(G247:G257)</f>
        <v>0.34962424979481166</v>
      </c>
    </row>
    <row r="248" spans="1:28" s="9" customFormat="1" x14ac:dyDescent="0.2">
      <c r="A248" s="24"/>
      <c r="B248" s="20"/>
      <c r="C248" s="10">
        <v>3.4077895307959651</v>
      </c>
      <c r="D248" s="10">
        <v>0.32276890945558623</v>
      </c>
      <c r="E248" s="10">
        <v>2.8994473846007587</v>
      </c>
      <c r="F248" s="10">
        <v>0.64078069763378265</v>
      </c>
      <c r="G248" s="10">
        <v>1.1273968285868567</v>
      </c>
      <c r="H248" s="10">
        <v>0.66239724635116937</v>
      </c>
      <c r="I248" s="10">
        <f t="shared" ref="I248:I257" si="56">C248-E248</f>
        <v>0.50834214619520646</v>
      </c>
      <c r="J248" s="10"/>
      <c r="K248" s="9">
        <v>41.41</v>
      </c>
      <c r="L248" s="9">
        <v>0.11</v>
      </c>
      <c r="M248" s="11">
        <v>0</v>
      </c>
      <c r="N248" s="9">
        <v>55.21</v>
      </c>
      <c r="O248" s="9">
        <v>2.65</v>
      </c>
      <c r="P248" s="9">
        <v>0.27</v>
      </c>
      <c r="Q248" s="9">
        <v>7.0000000000000007E-2</v>
      </c>
      <c r="R248" s="9">
        <v>0.14000000000000001</v>
      </c>
      <c r="S248" s="9">
        <v>7.0000000000000007E-2</v>
      </c>
      <c r="T248" s="11">
        <f t="shared" ref="T248:T257" si="57">SUM(K248:S248)</f>
        <v>99.929999999999978</v>
      </c>
      <c r="U248" s="10">
        <f t="shared" ref="U248:U257" si="58">100*N248/40.31/(N248/40.31+O248/71.85)</f>
        <v>97.377751211441307</v>
      </c>
      <c r="V248" s="10"/>
      <c r="Y248" s="13"/>
      <c r="Z248" s="13"/>
    </row>
    <row r="249" spans="1:28" s="9" customFormat="1" x14ac:dyDescent="0.2">
      <c r="A249" s="24"/>
      <c r="B249" s="20"/>
      <c r="C249" s="10">
        <v>4.1834018371088924</v>
      </c>
      <c r="D249" s="10">
        <v>0.32359687982481811</v>
      </c>
      <c r="E249" s="10">
        <v>2.3698851562140049</v>
      </c>
      <c r="F249" s="10">
        <v>0.61711738278476092</v>
      </c>
      <c r="G249" s="10">
        <v>0.19451620091738064</v>
      </c>
      <c r="H249" s="10">
        <v>0.63964739042858809</v>
      </c>
      <c r="I249" s="10">
        <f t="shared" si="56"/>
        <v>1.8135166808948875</v>
      </c>
      <c r="J249" s="10"/>
      <c r="K249" s="9">
        <v>41.37</v>
      </c>
      <c r="L249" s="9">
        <v>0.08</v>
      </c>
      <c r="M249" s="11">
        <v>0</v>
      </c>
      <c r="N249" s="9">
        <v>55.65</v>
      </c>
      <c r="O249" s="9">
        <v>2.4300000000000002</v>
      </c>
      <c r="P249" s="9">
        <v>0.22</v>
      </c>
      <c r="Q249" s="9">
        <v>0.11</v>
      </c>
      <c r="R249" s="9">
        <v>0.17</v>
      </c>
      <c r="S249" s="9">
        <v>0.05</v>
      </c>
      <c r="T249" s="11">
        <f t="shared" si="57"/>
        <v>100.08</v>
      </c>
      <c r="U249" s="10">
        <f t="shared" si="58"/>
        <v>97.608798913427975</v>
      </c>
      <c r="V249" s="10"/>
      <c r="Y249" s="13"/>
      <c r="Z249" s="13"/>
    </row>
    <row r="250" spans="1:28" s="9" customFormat="1" x14ac:dyDescent="0.2">
      <c r="A250" s="24"/>
      <c r="B250" s="20"/>
      <c r="C250" s="10">
        <v>2.46122488107051</v>
      </c>
      <c r="D250" s="10">
        <v>0.27889827206192658</v>
      </c>
      <c r="E250" s="10">
        <v>1.995931506522612</v>
      </c>
      <c r="F250" s="10">
        <v>0.73148263281681991</v>
      </c>
      <c r="G250" s="10">
        <v>0.71609456836594676</v>
      </c>
      <c r="H250" s="10">
        <v>0.74572092787721533</v>
      </c>
      <c r="I250" s="10">
        <f t="shared" si="56"/>
        <v>0.46529337454789799</v>
      </c>
      <c r="J250" s="10"/>
      <c r="K250" s="9">
        <v>41.16</v>
      </c>
      <c r="L250" s="9">
        <v>0.08</v>
      </c>
      <c r="M250" s="11">
        <v>0</v>
      </c>
      <c r="N250" s="9">
        <v>55.29</v>
      </c>
      <c r="O250" s="9">
        <v>2.87</v>
      </c>
      <c r="P250" s="9">
        <v>0.27</v>
      </c>
      <c r="Q250" s="9">
        <v>0.09</v>
      </c>
      <c r="R250" s="9">
        <v>0.21</v>
      </c>
      <c r="S250" s="9">
        <v>0.11</v>
      </c>
      <c r="T250" s="11">
        <f t="shared" si="57"/>
        <v>100.08</v>
      </c>
      <c r="U250" s="10">
        <f t="shared" si="58"/>
        <v>97.170208314203421</v>
      </c>
      <c r="V250" s="10"/>
      <c r="Y250" s="13"/>
      <c r="Z250" s="13"/>
    </row>
    <row r="251" spans="1:28" s="9" customFormat="1" x14ac:dyDescent="0.2">
      <c r="A251" s="24"/>
      <c r="B251" s="20"/>
      <c r="C251" s="10">
        <v>1.4270089796414454</v>
      </c>
      <c r="D251" s="10">
        <v>0.30359779563873207</v>
      </c>
      <c r="E251" s="10">
        <v>0.88084803490387786</v>
      </c>
      <c r="F251" s="10">
        <v>0.7269254442232701</v>
      </c>
      <c r="G251" s="10">
        <v>0.13880336549032624</v>
      </c>
      <c r="H251" s="10">
        <v>0.74387082744070121</v>
      </c>
      <c r="I251" s="10">
        <f t="shared" si="56"/>
        <v>0.54616094473756749</v>
      </c>
      <c r="J251" s="10"/>
      <c r="K251" s="9">
        <v>41.28</v>
      </c>
      <c r="L251" s="9">
        <v>0.05</v>
      </c>
      <c r="M251" s="11">
        <v>0</v>
      </c>
      <c r="N251" s="9">
        <v>55.31</v>
      </c>
      <c r="O251" s="9">
        <v>2.29</v>
      </c>
      <c r="P251" s="9">
        <v>0.28000000000000003</v>
      </c>
      <c r="Q251" s="9">
        <v>0.09</v>
      </c>
      <c r="R251" s="9">
        <v>0.22</v>
      </c>
      <c r="S251" s="9">
        <v>0.08</v>
      </c>
      <c r="T251" s="11">
        <f t="shared" si="57"/>
        <v>99.600000000000009</v>
      </c>
      <c r="U251" s="10">
        <f t="shared" si="58"/>
        <v>97.729898389541788</v>
      </c>
      <c r="V251" s="10"/>
      <c r="Y251" s="13"/>
      <c r="Z251" s="13"/>
    </row>
    <row r="252" spans="1:28" s="9" customFormat="1" x14ac:dyDescent="0.2">
      <c r="A252" s="24"/>
      <c r="B252" s="20"/>
      <c r="C252" s="10">
        <v>2.790603728791186</v>
      </c>
      <c r="D252" s="10">
        <v>0.50005049352294273</v>
      </c>
      <c r="E252" s="10">
        <v>1.9458397194803183</v>
      </c>
      <c r="F252" s="10">
        <v>1.1989790752891947</v>
      </c>
      <c r="G252" s="10">
        <v>0.49472578050890159</v>
      </c>
      <c r="H252" s="10">
        <v>1.226851448676386</v>
      </c>
      <c r="I252" s="10">
        <f t="shared" si="56"/>
        <v>0.8447640093108677</v>
      </c>
      <c r="J252" s="10"/>
      <c r="K252" s="9">
        <v>41.32</v>
      </c>
      <c r="L252" s="9">
        <v>7.0000000000000007E-2</v>
      </c>
      <c r="M252" s="11">
        <v>0.01</v>
      </c>
      <c r="N252" s="9">
        <v>55.37</v>
      </c>
      <c r="O252" s="9">
        <v>2.44</v>
      </c>
      <c r="P252" s="9">
        <v>0.25</v>
      </c>
      <c r="Q252" s="9">
        <v>0.13</v>
      </c>
      <c r="R252" s="9">
        <v>0.17</v>
      </c>
      <c r="S252" s="9">
        <v>0.09</v>
      </c>
      <c r="T252" s="11">
        <f t="shared" si="57"/>
        <v>99.85</v>
      </c>
      <c r="U252" s="10">
        <f t="shared" si="58"/>
        <v>97.587347129997028</v>
      </c>
      <c r="V252" s="10"/>
      <c r="Y252" s="13"/>
      <c r="Z252" s="13"/>
    </row>
    <row r="253" spans="1:28" s="9" customFormat="1" x14ac:dyDescent="0.2">
      <c r="A253" s="24"/>
      <c r="B253" s="20"/>
      <c r="C253" s="10">
        <v>2.221446198045034</v>
      </c>
      <c r="D253" s="10">
        <v>0.31616859763834698</v>
      </c>
      <c r="E253" s="10">
        <v>1.4554713184999208</v>
      </c>
      <c r="F253" s="10">
        <v>0.70637425728045911</v>
      </c>
      <c r="G253" s="10">
        <v>0.30031929551650305</v>
      </c>
      <c r="H253" s="10">
        <v>0.72525476458771021</v>
      </c>
      <c r="I253" s="10">
        <f t="shared" si="56"/>
        <v>0.76597487954511312</v>
      </c>
      <c r="J253" s="10"/>
      <c r="K253" s="9">
        <v>41.44</v>
      </c>
      <c r="L253" s="9">
        <v>0.06</v>
      </c>
      <c r="M253" s="11">
        <v>0.01</v>
      </c>
      <c r="N253" s="9">
        <v>55.29</v>
      </c>
      <c r="O253" s="9">
        <v>2.41</v>
      </c>
      <c r="P253" s="11">
        <v>0.3</v>
      </c>
      <c r="Q253" s="9">
        <v>7.0000000000000007E-2</v>
      </c>
      <c r="R253" s="9">
        <v>0.22</v>
      </c>
      <c r="S253" s="9">
        <v>0.14000000000000001</v>
      </c>
      <c r="T253" s="11">
        <f t="shared" si="57"/>
        <v>99.939999999999984</v>
      </c>
      <c r="U253" s="10">
        <f t="shared" si="58"/>
        <v>97.612937121977708</v>
      </c>
      <c r="V253" s="10"/>
      <c r="Y253" s="13"/>
      <c r="Z253" s="13"/>
    </row>
    <row r="254" spans="1:28" s="9" customFormat="1" x14ac:dyDescent="0.2">
      <c r="A254" s="24"/>
      <c r="B254" s="20"/>
      <c r="C254" s="10">
        <v>2.3223910799287735</v>
      </c>
      <c r="D254" s="10">
        <v>0.30021979466285176</v>
      </c>
      <c r="E254" s="10">
        <v>2.2708734068859666</v>
      </c>
      <c r="F254" s="10">
        <v>0.75470519626013877</v>
      </c>
      <c r="G254" s="10">
        <v>1.0632300453230044</v>
      </c>
      <c r="H254" s="10">
        <v>0.77068255839294619</v>
      </c>
      <c r="I254" s="10">
        <f t="shared" si="56"/>
        <v>5.1517673042806855E-2</v>
      </c>
      <c r="J254" s="10"/>
      <c r="K254" s="11">
        <v>41.4</v>
      </c>
      <c r="L254" s="9">
        <v>0.08</v>
      </c>
      <c r="M254" s="11">
        <v>0</v>
      </c>
      <c r="N254" s="9">
        <v>55.45</v>
      </c>
      <c r="O254" s="9">
        <v>2.5099999999999998</v>
      </c>
      <c r="P254" s="9">
        <v>0.32</v>
      </c>
      <c r="Q254" s="9">
        <v>0.08</v>
      </c>
      <c r="R254" s="9">
        <v>0.23</v>
      </c>
      <c r="S254" s="9">
        <v>0.05</v>
      </c>
      <c r="T254" s="11">
        <f t="shared" si="57"/>
        <v>100.12</v>
      </c>
      <c r="U254" s="10">
        <f t="shared" si="58"/>
        <v>97.52333792365657</v>
      </c>
      <c r="V254" s="10"/>
      <c r="Y254" s="13"/>
      <c r="Z254" s="13"/>
    </row>
    <row r="255" spans="1:28" s="9" customFormat="1" x14ac:dyDescent="0.2">
      <c r="A255" s="24"/>
      <c r="B255" s="20"/>
      <c r="C255" s="10">
        <v>3.7493713528871955</v>
      </c>
      <c r="D255" s="10">
        <v>0.32440575859010551</v>
      </c>
      <c r="E255" s="10">
        <v>2.358260394036142</v>
      </c>
      <c r="F255" s="10">
        <v>0.68961459984597751</v>
      </c>
      <c r="G255" s="10">
        <v>0.40858729053480025</v>
      </c>
      <c r="H255" s="10">
        <v>0.70994714446565954</v>
      </c>
      <c r="I255" s="10">
        <f t="shared" si="56"/>
        <v>1.3911109588510535</v>
      </c>
      <c r="J255" s="10"/>
      <c r="K255" s="9">
        <v>41.03</v>
      </c>
      <c r="L255" s="9">
        <v>0.06</v>
      </c>
      <c r="M255" s="11">
        <v>0</v>
      </c>
      <c r="N255" s="9">
        <v>55.25</v>
      </c>
      <c r="O255" s="9">
        <v>2.77</v>
      </c>
      <c r="P255" s="9">
        <v>0.27</v>
      </c>
      <c r="Q255" s="9">
        <v>0.12</v>
      </c>
      <c r="R255" s="11">
        <v>0.2</v>
      </c>
      <c r="S255" s="9">
        <v>0.08</v>
      </c>
      <c r="T255" s="11">
        <f t="shared" si="57"/>
        <v>99.78</v>
      </c>
      <c r="U255" s="10">
        <f t="shared" si="58"/>
        <v>97.264186604737134</v>
      </c>
      <c r="V255" s="10"/>
      <c r="Y255" s="13"/>
      <c r="Z255" s="13"/>
    </row>
    <row r="256" spans="1:28" s="9" customFormat="1" x14ac:dyDescent="0.2">
      <c r="A256" s="24"/>
      <c r="B256" s="20"/>
      <c r="C256" s="10">
        <v>2.8604786401307254</v>
      </c>
      <c r="D256" s="10">
        <v>0.30090961959479151</v>
      </c>
      <c r="E256" s="10">
        <v>2.3570957336685385</v>
      </c>
      <c r="F256" s="10">
        <v>0.80871407849583221</v>
      </c>
      <c r="G256" s="10">
        <v>0.86964684080056132</v>
      </c>
      <c r="H256" s="10">
        <v>0.82371248695858257</v>
      </c>
      <c r="I256" s="10">
        <f t="shared" si="56"/>
        <v>0.50338290646218686</v>
      </c>
      <c r="J256" s="10"/>
      <c r="K256" s="9">
        <v>41.23</v>
      </c>
      <c r="L256" s="9">
        <v>7.0000000000000007E-2</v>
      </c>
      <c r="M256" s="11">
        <v>0.01</v>
      </c>
      <c r="N256" s="11">
        <v>55.2</v>
      </c>
      <c r="O256" s="9">
        <v>2.39</v>
      </c>
      <c r="P256" s="9">
        <v>0.27</v>
      </c>
      <c r="Q256" s="9">
        <v>0.09</v>
      </c>
      <c r="R256" s="9">
        <v>0.11</v>
      </c>
      <c r="S256" s="9">
        <v>0.06</v>
      </c>
      <c r="T256" s="11">
        <f t="shared" si="57"/>
        <v>99.429999999999993</v>
      </c>
      <c r="U256" s="10">
        <f t="shared" si="58"/>
        <v>97.628508867617654</v>
      </c>
      <c r="V256" s="10"/>
      <c r="Y256" s="13"/>
      <c r="Z256" s="13"/>
    </row>
    <row r="257" spans="1:26" s="9" customFormat="1" x14ac:dyDescent="0.2">
      <c r="A257" s="24"/>
      <c r="B257" s="20"/>
      <c r="C257" s="10">
        <v>1.4735218303126807</v>
      </c>
      <c r="D257" s="10">
        <v>0.33160487430707486</v>
      </c>
      <c r="E257" s="10">
        <v>1.0429333936158365</v>
      </c>
      <c r="F257" s="10">
        <v>0.67277734288668622</v>
      </c>
      <c r="G257" s="10">
        <v>0.27670204185324254</v>
      </c>
      <c r="H257" s="10">
        <v>0.69452359343514913</v>
      </c>
      <c r="I257" s="10">
        <f t="shared" si="56"/>
        <v>0.43058843669684421</v>
      </c>
      <c r="J257" s="10"/>
      <c r="K257" s="9">
        <v>41.28</v>
      </c>
      <c r="L257" s="11">
        <v>0.1</v>
      </c>
      <c r="M257" s="11">
        <v>0.01</v>
      </c>
      <c r="N257" s="9">
        <v>55.19</v>
      </c>
      <c r="O257" s="9">
        <v>2.37</v>
      </c>
      <c r="P257" s="9">
        <v>0.21</v>
      </c>
      <c r="Q257" s="9">
        <v>7.0000000000000007E-2</v>
      </c>
      <c r="R257" s="9">
        <v>0.16</v>
      </c>
      <c r="S257" s="9">
        <v>7.0000000000000007E-2</v>
      </c>
      <c r="T257" s="11">
        <f t="shared" si="57"/>
        <v>99.45999999999998</v>
      </c>
      <c r="U257" s="10">
        <f t="shared" si="58"/>
        <v>97.647471043746023</v>
      </c>
      <c r="V257" s="10"/>
      <c r="Y257" s="13"/>
      <c r="Z257" s="13"/>
    </row>
  </sheetData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F5FE-177F-2F42-BB16-54E6858C4055}">
  <dimension ref="A1:AA194"/>
  <sheetViews>
    <sheetView zoomScale="90" zoomScaleNormal="100" workbookViewId="0">
      <selection activeCell="G189" sqref="G189"/>
    </sheetView>
  </sheetViews>
  <sheetFormatPr baseColWidth="10" defaultRowHeight="16" x14ac:dyDescent="0.2"/>
  <cols>
    <col min="9" max="9" width="10.83203125" style="27"/>
  </cols>
  <sheetData>
    <row r="1" spans="1:27" x14ac:dyDescent="0.2">
      <c r="A1" s="10">
        <v>3.2644270118962542</v>
      </c>
      <c r="B1" s="10">
        <v>0.76012404622607266</v>
      </c>
      <c r="C1" s="10">
        <v>2.6476713623182766</v>
      </c>
      <c r="D1" s="10">
        <v>0.39009005037495387</v>
      </c>
      <c r="E1" s="10">
        <v>0.95016931613222444</v>
      </c>
      <c r="F1" s="10">
        <v>0.5553415845707852</v>
      </c>
      <c r="G1" s="11">
        <v>2.3599999999999999E-2</v>
      </c>
      <c r="I1" s="27">
        <v>3.3</v>
      </c>
      <c r="J1">
        <v>0.8</v>
      </c>
      <c r="K1">
        <v>2.6</v>
      </c>
      <c r="L1">
        <v>0.4</v>
      </c>
      <c r="M1" s="11">
        <v>2.3599999999999999E-2</v>
      </c>
      <c r="N1">
        <f>K1-0.52*I1</f>
        <v>0.88400000000000012</v>
      </c>
      <c r="Z1" t="s">
        <v>67</v>
      </c>
      <c r="AA1" t="s">
        <v>68</v>
      </c>
    </row>
    <row r="2" spans="1:27" x14ac:dyDescent="0.2">
      <c r="A2" s="10">
        <v>2.7433410251417376</v>
      </c>
      <c r="B2" s="10">
        <v>0.7918550670110247</v>
      </c>
      <c r="C2" s="10">
        <v>2.7015472388820188</v>
      </c>
      <c r="D2" s="10">
        <v>0.30854505774462854</v>
      </c>
      <c r="E2" s="10">
        <v>1.2750099058083151</v>
      </c>
      <c r="F2" s="10">
        <v>0.51453879073231767</v>
      </c>
      <c r="G2" s="11">
        <v>2.7900000000000001E-2</v>
      </c>
      <c r="I2" s="27">
        <v>2.7</v>
      </c>
      <c r="J2">
        <v>0.8</v>
      </c>
      <c r="K2">
        <v>2.7</v>
      </c>
      <c r="L2">
        <v>0.3</v>
      </c>
      <c r="M2" s="11">
        <v>2.7900000000000001E-2</v>
      </c>
      <c r="N2">
        <f t="shared" ref="N2:N65" si="0">K2-0.52*I2</f>
        <v>1.296</v>
      </c>
      <c r="T2" s="5">
        <v>-14.068553539703744</v>
      </c>
      <c r="U2" s="5">
        <v>0.74645026818103177</v>
      </c>
      <c r="V2" s="5">
        <v>-18.855855948107141</v>
      </c>
      <c r="W2" s="5">
        <v>0.37144682167638043</v>
      </c>
      <c r="X2" s="5">
        <v>-11.540208107461194</v>
      </c>
      <c r="Y2" s="5">
        <v>0.53724889698245637</v>
      </c>
      <c r="Z2" s="27">
        <f>T2-V2</f>
        <v>4.7873024084033968</v>
      </c>
      <c r="AA2" s="6">
        <v>2.7E-2</v>
      </c>
    </row>
    <row r="3" spans="1:27" x14ac:dyDescent="0.2">
      <c r="A3" s="10">
        <v>5.7855457433877984</v>
      </c>
      <c r="B3" s="10">
        <v>0.98743343673086781</v>
      </c>
      <c r="C3" s="10">
        <v>3.849858347219242</v>
      </c>
      <c r="D3" s="10">
        <v>0.35463210286257785</v>
      </c>
      <c r="E3" s="10">
        <v>0.84137456065758665</v>
      </c>
      <c r="F3" s="10">
        <v>0.62402774948758444</v>
      </c>
      <c r="G3" s="11">
        <v>2.3800000000000002E-2</v>
      </c>
      <c r="I3" s="27">
        <v>5.8</v>
      </c>
      <c r="J3">
        <v>1</v>
      </c>
      <c r="K3">
        <v>3.8</v>
      </c>
      <c r="L3">
        <v>0.4</v>
      </c>
      <c r="M3" s="11">
        <v>2.3800000000000002E-2</v>
      </c>
      <c r="N3">
        <f t="shared" si="0"/>
        <v>0.78399999999999981</v>
      </c>
      <c r="T3" s="5">
        <v>-2.2471639953308902</v>
      </c>
      <c r="U3" s="5">
        <v>0.72234616766650495</v>
      </c>
      <c r="V3" s="5">
        <v>-4.1055622051983001</v>
      </c>
      <c r="W3" s="5">
        <v>0.35408024182312176</v>
      </c>
      <c r="X3" s="5">
        <v>-2.9370369276262371</v>
      </c>
      <c r="Y3" s="5">
        <v>0.51620074336285948</v>
      </c>
      <c r="Z3" s="27">
        <f t="shared" ref="Z3:Z44" si="1">T3-V3</f>
        <v>1.8583982098674099</v>
      </c>
      <c r="AA3" s="6">
        <v>5.0900000000000001E-2</v>
      </c>
    </row>
    <row r="4" spans="1:27" x14ac:dyDescent="0.2">
      <c r="A4" s="10">
        <v>2.5162434087154568</v>
      </c>
      <c r="B4" s="10">
        <v>0.73675520550487594</v>
      </c>
      <c r="C4" s="10">
        <v>2.2946468547296339</v>
      </c>
      <c r="D4" s="10">
        <v>0.38505829115432211</v>
      </c>
      <c r="E4" s="10">
        <v>0.98620028219759637</v>
      </c>
      <c r="F4" s="10">
        <v>0.54318066400252663</v>
      </c>
      <c r="G4" s="11">
        <v>3.1E-2</v>
      </c>
      <c r="I4" s="27">
        <v>2.5</v>
      </c>
      <c r="J4">
        <v>0.7</v>
      </c>
      <c r="K4">
        <v>2.2999999999999998</v>
      </c>
      <c r="L4">
        <v>0.4</v>
      </c>
      <c r="M4" s="11">
        <v>3.1E-2</v>
      </c>
      <c r="N4">
        <f t="shared" si="0"/>
        <v>0.99999999999999978</v>
      </c>
      <c r="S4">
        <f>COUNT(T2:T44)</f>
        <v>43</v>
      </c>
      <c r="T4" s="5">
        <v>-18.998704634274603</v>
      </c>
      <c r="U4" s="5">
        <v>0.77774714194501626</v>
      </c>
      <c r="V4" s="5">
        <v>-23.436536075111942</v>
      </c>
      <c r="W4" s="5">
        <v>0.34482047596229098</v>
      </c>
      <c r="X4" s="5">
        <v>-13.557209665289149</v>
      </c>
      <c r="Y4" s="5">
        <v>0.5314730317020474</v>
      </c>
      <c r="Z4" s="27">
        <f t="shared" si="1"/>
        <v>4.4378314408373392</v>
      </c>
      <c r="AA4" s="6">
        <v>4.7100000000000003E-2</v>
      </c>
    </row>
    <row r="5" spans="1:27" x14ac:dyDescent="0.2">
      <c r="A5" s="10">
        <v>2.1036584687746225</v>
      </c>
      <c r="B5" s="10">
        <v>0.83316664179889399</v>
      </c>
      <c r="C5" s="10">
        <v>1.3645681334350934</v>
      </c>
      <c r="D5" s="10">
        <v>0.45367418227335649</v>
      </c>
      <c r="E5" s="10">
        <v>0.27066572967228963</v>
      </c>
      <c r="F5" s="10">
        <v>0.6273140574180861</v>
      </c>
      <c r="G5" s="11">
        <v>3.7900000000000003E-2</v>
      </c>
      <c r="I5" s="27">
        <v>2</v>
      </c>
      <c r="J5">
        <v>0.7</v>
      </c>
      <c r="K5">
        <v>1.4</v>
      </c>
      <c r="L5">
        <v>0.5</v>
      </c>
      <c r="M5" s="11">
        <v>3.9399999999999998E-2</v>
      </c>
      <c r="N5">
        <f t="shared" si="0"/>
        <v>0.35999999999999988</v>
      </c>
      <c r="T5" s="10">
        <v>3.195117955629704</v>
      </c>
      <c r="U5" s="10">
        <v>0.71549023138598211</v>
      </c>
      <c r="V5" s="10">
        <v>-0.98166280570757181</v>
      </c>
      <c r="W5" s="10">
        <v>0.44318025842326653</v>
      </c>
      <c r="X5" s="10">
        <v>-2.6431241426350178</v>
      </c>
      <c r="Y5" s="10">
        <v>0.57864808406402224</v>
      </c>
      <c r="Z5" s="27">
        <f t="shared" si="1"/>
        <v>4.1767807613372758</v>
      </c>
      <c r="AA5" s="11">
        <v>1.9900000000000001E-2</v>
      </c>
    </row>
    <row r="6" spans="1:27" x14ac:dyDescent="0.2">
      <c r="A6" s="10">
        <v>2.0099999999999998</v>
      </c>
      <c r="B6" s="10">
        <v>0.7</v>
      </c>
      <c r="C6" s="10">
        <v>1.36</v>
      </c>
      <c r="D6" s="9">
        <v>0.5</v>
      </c>
      <c r="E6" s="9">
        <v>0.3</v>
      </c>
      <c r="F6" s="9">
        <v>0.6</v>
      </c>
      <c r="G6" s="11">
        <v>3.9399999999999998E-2</v>
      </c>
      <c r="I6" s="27">
        <v>3.1</v>
      </c>
      <c r="J6">
        <v>0.7</v>
      </c>
      <c r="K6">
        <v>2.1</v>
      </c>
      <c r="L6">
        <v>0.5</v>
      </c>
      <c r="M6" s="11">
        <v>9.64E-2</v>
      </c>
      <c r="N6">
        <f t="shared" si="0"/>
        <v>0.48799999999999999</v>
      </c>
      <c r="T6" s="10">
        <v>7.2033344186879402</v>
      </c>
      <c r="U6" s="10">
        <v>0.77630256185933133</v>
      </c>
      <c r="V6" s="10">
        <v>3.2859310695991102</v>
      </c>
      <c r="W6" s="10">
        <v>0.37975659167973741</v>
      </c>
      <c r="X6" s="10">
        <v>-0.45980282811861883</v>
      </c>
      <c r="Y6" s="10">
        <v>0.55422960713909719</v>
      </c>
      <c r="Z6" s="27">
        <f t="shared" si="1"/>
        <v>3.91740334908883</v>
      </c>
      <c r="AA6" s="11">
        <v>1.78E-2</v>
      </c>
    </row>
    <row r="7" spans="1:27" x14ac:dyDescent="0.2">
      <c r="A7" s="9">
        <v>3.1</v>
      </c>
      <c r="B7" s="9">
        <v>0.7</v>
      </c>
      <c r="C7" s="9">
        <v>2.1</v>
      </c>
      <c r="D7" s="9">
        <v>0.5</v>
      </c>
      <c r="E7" s="9">
        <v>0.5</v>
      </c>
      <c r="F7" s="9">
        <v>0.5</v>
      </c>
      <c r="G7" s="11">
        <v>9.64E-2</v>
      </c>
      <c r="I7" s="27">
        <v>0.9</v>
      </c>
      <c r="J7">
        <v>0.8</v>
      </c>
      <c r="K7">
        <v>1.7</v>
      </c>
      <c r="L7">
        <v>0.3</v>
      </c>
      <c r="M7" s="11">
        <v>9.64E-2</v>
      </c>
      <c r="N7">
        <f t="shared" si="0"/>
        <v>1.232</v>
      </c>
      <c r="T7" s="10">
        <v>4.7887073413150105</v>
      </c>
      <c r="U7" s="10">
        <v>0.80346809391031204</v>
      </c>
      <c r="V7" s="10">
        <v>1.6378518371453943</v>
      </c>
      <c r="W7" s="10">
        <v>0.33793855095866471</v>
      </c>
      <c r="X7" s="10">
        <v>-0.85227598033841145</v>
      </c>
      <c r="Y7" s="10">
        <v>0.53736593924142573</v>
      </c>
      <c r="Z7" s="27">
        <f t="shared" si="1"/>
        <v>3.1508555041696162</v>
      </c>
      <c r="AA7" s="11">
        <v>5.67E-2</v>
      </c>
    </row>
    <row r="8" spans="1:27" x14ac:dyDescent="0.2">
      <c r="A8" s="5">
        <v>0.94286082423222717</v>
      </c>
      <c r="B8" s="5">
        <v>0.83431974924612051</v>
      </c>
      <c r="C8" s="5">
        <v>1.7157915944920976</v>
      </c>
      <c r="D8" s="5">
        <v>0.33951510157424414</v>
      </c>
      <c r="E8" s="5">
        <v>1.2255039658913396</v>
      </c>
      <c r="F8" s="5">
        <v>0.55090206920080786</v>
      </c>
      <c r="G8" s="6">
        <v>2.7400000000000001E-2</v>
      </c>
      <c r="I8" s="27">
        <v>0.3</v>
      </c>
      <c r="J8">
        <v>0.7</v>
      </c>
      <c r="K8">
        <v>1</v>
      </c>
      <c r="L8">
        <v>0.4</v>
      </c>
      <c r="M8" s="6">
        <v>2.7400000000000001E-2</v>
      </c>
      <c r="N8">
        <f t="shared" si="0"/>
        <v>0.84399999999999997</v>
      </c>
      <c r="T8" s="5">
        <v>4.6222575144982585</v>
      </c>
      <c r="U8" s="5">
        <v>0.64682585129365189</v>
      </c>
      <c r="V8" s="5">
        <v>2.2354102366438111</v>
      </c>
      <c r="W8" s="5">
        <v>0.36805359450051461</v>
      </c>
      <c r="X8" s="5">
        <v>-0.16816367089528361</v>
      </c>
      <c r="Y8" s="5">
        <v>0.49859241471464893</v>
      </c>
      <c r="Z8" s="27">
        <f t="shared" si="1"/>
        <v>2.3868472778544474</v>
      </c>
      <c r="AA8" s="6">
        <v>5.1799999999999999E-2</v>
      </c>
    </row>
    <row r="9" spans="1:27" x14ac:dyDescent="0.2">
      <c r="A9" s="5">
        <v>0.32972365562278649</v>
      </c>
      <c r="B9" s="5">
        <v>0.73175575676508542</v>
      </c>
      <c r="C9" s="5">
        <v>1.0491578265742287</v>
      </c>
      <c r="D9" s="5">
        <v>0.39684337529913627</v>
      </c>
      <c r="E9" s="5">
        <v>0.87770152565037973</v>
      </c>
      <c r="F9" s="5">
        <v>0.5497952371153485</v>
      </c>
      <c r="G9" s="6">
        <v>0.127</v>
      </c>
      <c r="I9" s="27">
        <v>0</v>
      </c>
      <c r="J9">
        <v>0.9</v>
      </c>
      <c r="K9">
        <v>1.5</v>
      </c>
      <c r="L9">
        <v>0.4</v>
      </c>
      <c r="M9" s="6">
        <v>0.127</v>
      </c>
      <c r="N9">
        <f t="shared" si="0"/>
        <v>1.5</v>
      </c>
      <c r="T9" s="5">
        <v>3.855236686553924</v>
      </c>
      <c r="U9" s="5">
        <v>0.64134571625259562</v>
      </c>
      <c r="V9" s="5">
        <v>1.5396285592293815</v>
      </c>
      <c r="W9" s="5">
        <v>0.37309237114877253</v>
      </c>
      <c r="X9" s="5">
        <v>-0.46509451777865918</v>
      </c>
      <c r="Y9" s="5">
        <v>0.50041983936941936</v>
      </c>
      <c r="Z9" s="27">
        <f t="shared" si="1"/>
        <v>2.3156081273245426</v>
      </c>
      <c r="AA9" s="6">
        <v>3.9300000000000002E-2</v>
      </c>
    </row>
    <row r="10" spans="1:27" x14ac:dyDescent="0.2">
      <c r="A10" s="5">
        <v>0.74933168003450057</v>
      </c>
      <c r="B10" s="5">
        <v>0.74313856687396063</v>
      </c>
      <c r="C10" s="5">
        <v>0.28373265405531534</v>
      </c>
      <c r="D10" s="5">
        <v>0.38991465085540739</v>
      </c>
      <c r="E10" s="5">
        <v>-0.10591981956262497</v>
      </c>
      <c r="F10" s="5">
        <v>0.54896554346234261</v>
      </c>
      <c r="G10" s="6">
        <v>0.1062</v>
      </c>
      <c r="I10" s="27">
        <v>1.4</v>
      </c>
      <c r="J10">
        <v>0.8</v>
      </c>
      <c r="K10">
        <v>1.7</v>
      </c>
      <c r="L10">
        <v>0.3</v>
      </c>
      <c r="M10" s="6">
        <v>0.1062</v>
      </c>
      <c r="N10">
        <f t="shared" si="0"/>
        <v>0.97199999999999998</v>
      </c>
      <c r="T10" s="5">
        <v>4.3205897666796931</v>
      </c>
      <c r="U10" s="5">
        <v>0.69735721219170155</v>
      </c>
      <c r="V10" s="5">
        <v>0.64385066909399491</v>
      </c>
      <c r="W10" s="5">
        <v>0.34930987612433406</v>
      </c>
      <c r="X10" s="5">
        <v>-1.6028560095794457</v>
      </c>
      <c r="Y10" s="5">
        <v>0.50350255646562214</v>
      </c>
      <c r="Z10" s="27">
        <f t="shared" si="1"/>
        <v>3.6767390975856982</v>
      </c>
      <c r="AA10" s="6">
        <v>4.2000000000000003E-2</v>
      </c>
    </row>
    <row r="11" spans="1:27" x14ac:dyDescent="0.2">
      <c r="A11" s="5">
        <v>-1.6619471557959726</v>
      </c>
      <c r="B11" s="5">
        <v>0.71770726091342818</v>
      </c>
      <c r="C11" s="5">
        <v>-0.77945088111463079</v>
      </c>
      <c r="D11" s="5">
        <v>0.37891051342485965</v>
      </c>
      <c r="E11" s="5">
        <v>8.4761639899274988E-2</v>
      </c>
      <c r="F11" s="5">
        <v>0.53184322972860987</v>
      </c>
      <c r="G11" s="6">
        <v>5.0200000000000002E-2</v>
      </c>
      <c r="I11" s="27">
        <v>1.8</v>
      </c>
      <c r="J11">
        <v>0.7</v>
      </c>
      <c r="K11">
        <v>1.7</v>
      </c>
      <c r="L11">
        <v>0.4</v>
      </c>
      <c r="M11" s="11">
        <v>5.1999999999999998E-2</v>
      </c>
      <c r="N11">
        <f t="shared" si="0"/>
        <v>0.7639999999999999</v>
      </c>
      <c r="T11" s="5">
        <v>2.5818668344750542</v>
      </c>
      <c r="U11" s="5">
        <v>0.80039434592353664</v>
      </c>
      <c r="V11" s="5">
        <v>0.72371286336198359</v>
      </c>
      <c r="W11" s="5">
        <v>0.36404054013550147</v>
      </c>
      <c r="X11" s="5">
        <v>-0.61885789056504459</v>
      </c>
      <c r="Y11" s="5">
        <v>0.55294861129408857</v>
      </c>
      <c r="Z11" s="27">
        <f t="shared" si="1"/>
        <v>1.8581539711130706</v>
      </c>
      <c r="AA11" s="6">
        <v>9.8000000000000004E-2</v>
      </c>
    </row>
    <row r="12" spans="1:27" x14ac:dyDescent="0.2">
      <c r="A12" s="5">
        <v>-2.195737431812228E-3</v>
      </c>
      <c r="B12" s="5">
        <v>0.87010063633682755</v>
      </c>
      <c r="C12" s="5">
        <v>1.530674751135189</v>
      </c>
      <c r="D12" s="5">
        <v>0.39826227152905347</v>
      </c>
      <c r="E12" s="5">
        <v>1.5318165345997314</v>
      </c>
      <c r="F12" s="5">
        <v>0.60276525169914708</v>
      </c>
      <c r="G12" s="6">
        <v>6.3700000000000007E-2</v>
      </c>
      <c r="I12" s="27">
        <v>4.0999999999999996</v>
      </c>
      <c r="J12">
        <v>0.4</v>
      </c>
      <c r="K12">
        <v>2.7</v>
      </c>
      <c r="L12">
        <v>0.4</v>
      </c>
      <c r="M12" s="11">
        <v>8.4199999999999997E-2</v>
      </c>
      <c r="N12">
        <f t="shared" si="0"/>
        <v>0.5680000000000005</v>
      </c>
      <c r="T12" s="10">
        <v>3.3319530399607378</v>
      </c>
      <c r="U12" s="10">
        <v>0.62322506518013776</v>
      </c>
      <c r="V12" s="10">
        <v>-0.26328315631437604</v>
      </c>
      <c r="W12" s="10">
        <v>0.42543010563066547</v>
      </c>
      <c r="X12" s="10">
        <v>-1.9958987370939598</v>
      </c>
      <c r="Y12" s="10">
        <v>0.5348052904321714</v>
      </c>
      <c r="Z12" s="27">
        <f t="shared" si="1"/>
        <v>3.5952361962751138</v>
      </c>
      <c r="AA12" s="11">
        <v>4.2099999999999999E-2</v>
      </c>
    </row>
    <row r="13" spans="1:27" x14ac:dyDescent="0.2">
      <c r="A13" s="5">
        <v>1.4419731775021933</v>
      </c>
      <c r="B13" s="5">
        <v>0.79364649050879676</v>
      </c>
      <c r="C13" s="5">
        <v>1.7118420907407828</v>
      </c>
      <c r="D13" s="5">
        <v>0.31762132872128607</v>
      </c>
      <c r="E13" s="5">
        <v>0.96201603843964223</v>
      </c>
      <c r="F13" s="5">
        <v>0.52077004653839787</v>
      </c>
      <c r="G13" s="6">
        <v>7.0000000000000007E-2</v>
      </c>
      <c r="I13" s="27">
        <v>2.7</v>
      </c>
      <c r="J13">
        <v>0.4</v>
      </c>
      <c r="K13">
        <v>2.1</v>
      </c>
      <c r="L13">
        <v>0.4</v>
      </c>
      <c r="M13" s="11">
        <v>4.65E-2</v>
      </c>
      <c r="N13">
        <f t="shared" si="0"/>
        <v>0.69599999999999995</v>
      </c>
      <c r="T13" s="10">
        <v>4.3663179128588405</v>
      </c>
      <c r="U13" s="10">
        <v>0.79181862914573187</v>
      </c>
      <c r="V13" s="10">
        <v>0.16902655403054467</v>
      </c>
      <c r="W13" s="10">
        <v>0.33441029043936105</v>
      </c>
      <c r="X13" s="10">
        <v>-2.1014587606560524</v>
      </c>
      <c r="Y13" s="10">
        <v>0.53043826525159721</v>
      </c>
      <c r="Z13" s="27">
        <f t="shared" si="1"/>
        <v>4.1972913588282958</v>
      </c>
      <c r="AA13" s="11">
        <v>3.2199999999999999E-2</v>
      </c>
    </row>
    <row r="14" spans="1:27" x14ac:dyDescent="0.2">
      <c r="A14" s="10">
        <v>1.0311357390195717</v>
      </c>
      <c r="B14" s="10">
        <v>0.69900443539945156</v>
      </c>
      <c r="C14" s="10">
        <v>0.8</v>
      </c>
      <c r="D14" s="10">
        <v>0.43965484018382828</v>
      </c>
      <c r="E14" s="10">
        <v>0.26</v>
      </c>
      <c r="F14" s="10">
        <v>0.57045224652773474</v>
      </c>
      <c r="G14" s="11">
        <v>6.7100000000000007E-2</v>
      </c>
      <c r="I14" s="27">
        <v>5.9</v>
      </c>
      <c r="J14">
        <v>0.4</v>
      </c>
      <c r="K14">
        <v>3.8</v>
      </c>
      <c r="L14">
        <v>0.7</v>
      </c>
      <c r="M14" s="11">
        <v>7.0000000000000007E-2</v>
      </c>
      <c r="N14">
        <f t="shared" si="0"/>
        <v>0.73199999999999932</v>
      </c>
      <c r="T14" s="10">
        <v>6.665931884325162</v>
      </c>
      <c r="U14" s="10">
        <v>0.66119901484787436</v>
      </c>
      <c r="V14" s="10">
        <v>2.5943000920961374</v>
      </c>
      <c r="W14" s="10">
        <v>0.38679477952294655</v>
      </c>
      <c r="X14" s="10">
        <v>-0.87198448775294679</v>
      </c>
      <c r="Y14" s="10">
        <v>0.51751791483461229</v>
      </c>
      <c r="Z14" s="27">
        <f t="shared" si="1"/>
        <v>4.0716317922290246</v>
      </c>
      <c r="AA14" s="11">
        <v>5.1799999999999999E-2</v>
      </c>
    </row>
    <row r="15" spans="1:27" x14ac:dyDescent="0.2">
      <c r="A15" s="10">
        <v>2.8069389906244524</v>
      </c>
      <c r="B15" s="10">
        <v>0.82191903482651374</v>
      </c>
      <c r="C15" s="10">
        <v>1.7523814343455308</v>
      </c>
      <c r="D15" s="10">
        <v>0.41044935321337661</v>
      </c>
      <c r="E15" s="10">
        <v>0.29277315922081559</v>
      </c>
      <c r="F15" s="10">
        <v>0.59256867522840184</v>
      </c>
      <c r="G15" s="11">
        <v>3.61E-2</v>
      </c>
      <c r="I15" s="27">
        <v>4.8</v>
      </c>
      <c r="J15">
        <v>0.3</v>
      </c>
      <c r="K15">
        <v>3.2</v>
      </c>
      <c r="L15">
        <v>0.5</v>
      </c>
      <c r="M15" s="6">
        <v>5.0500000000000003E-2</v>
      </c>
      <c r="N15">
        <f t="shared" si="0"/>
        <v>0.70400000000000018</v>
      </c>
      <c r="T15" s="10">
        <v>2.4304872633569854</v>
      </c>
      <c r="U15" s="10">
        <v>0.73356741600569153</v>
      </c>
      <c r="V15" s="10">
        <v>-0.67915204328289747</v>
      </c>
      <c r="W15" s="10">
        <v>0.36373356189031503</v>
      </c>
      <c r="X15" s="10">
        <v>-1.9430054202285298</v>
      </c>
      <c r="Y15" s="10">
        <v>0.52707690524226913</v>
      </c>
      <c r="Z15" s="27">
        <f t="shared" si="1"/>
        <v>3.1096393066398829</v>
      </c>
      <c r="AA15" s="11">
        <v>3.6700000000000003E-2</v>
      </c>
    </row>
    <row r="16" spans="1:27" x14ac:dyDescent="0.2">
      <c r="A16" s="10">
        <v>1.7530760632765152</v>
      </c>
      <c r="B16" s="10">
        <v>0.66200080930296312</v>
      </c>
      <c r="C16" s="10">
        <v>1.6650444775253552</v>
      </c>
      <c r="D16" s="10">
        <v>0.39449634714949544</v>
      </c>
      <c r="E16" s="10">
        <v>0.75344492462156731</v>
      </c>
      <c r="F16" s="10">
        <v>0.52357314221864215</v>
      </c>
      <c r="G16" s="11">
        <v>5.1999999999999998E-2</v>
      </c>
      <c r="I16" s="27">
        <v>3.2</v>
      </c>
      <c r="J16">
        <v>0.3</v>
      </c>
      <c r="K16">
        <v>3.3</v>
      </c>
      <c r="L16">
        <v>0.8</v>
      </c>
      <c r="M16" s="6">
        <v>5.6000000000000001E-2</v>
      </c>
      <c r="N16">
        <f t="shared" si="0"/>
        <v>1.6359999999999997</v>
      </c>
      <c r="T16" s="5">
        <v>-3.247877192833835</v>
      </c>
      <c r="U16" s="5">
        <v>1.2730095835820705</v>
      </c>
      <c r="V16" s="5">
        <v>-5.0817733336935813</v>
      </c>
      <c r="W16" s="5">
        <v>0.40089701955012702</v>
      </c>
      <c r="X16" s="5">
        <v>-3.3928771934199871</v>
      </c>
      <c r="Y16" s="5">
        <v>0.77389667244078308</v>
      </c>
      <c r="Z16" s="27">
        <f t="shared" si="1"/>
        <v>1.8338961408597463</v>
      </c>
      <c r="AA16" s="6">
        <v>8.8400000000000006E-2</v>
      </c>
    </row>
    <row r="17" spans="1:27" x14ac:dyDescent="0.2">
      <c r="A17" s="10">
        <v>3.2546529319480548</v>
      </c>
      <c r="B17" s="10">
        <v>0.43522941043049013</v>
      </c>
      <c r="C17" s="10">
        <v>1.5062320129430227</v>
      </c>
      <c r="D17" s="10">
        <v>0.42446156525236423</v>
      </c>
      <c r="E17" s="10">
        <v>-0.18618751166996583</v>
      </c>
      <c r="F17" s="10">
        <v>0.48102811035568388</v>
      </c>
      <c r="G17" s="11">
        <v>6.6600000000000006E-2</v>
      </c>
      <c r="I17" s="27">
        <v>4.4000000000000004</v>
      </c>
      <c r="J17">
        <v>0.3</v>
      </c>
      <c r="K17">
        <v>2.9</v>
      </c>
      <c r="L17">
        <v>0.5</v>
      </c>
      <c r="M17" s="6">
        <v>4.9500000000000002E-2</v>
      </c>
      <c r="N17">
        <f t="shared" si="0"/>
        <v>0.61199999999999966</v>
      </c>
      <c r="T17" s="5">
        <v>-3.1442136375666738</v>
      </c>
      <c r="U17" s="5">
        <v>1.1465117451836675</v>
      </c>
      <c r="V17" s="5">
        <v>-5.4891144848869455</v>
      </c>
      <c r="W17" s="5">
        <v>0.29607236745299187</v>
      </c>
      <c r="X17" s="5">
        <v>-3.8541233933522752</v>
      </c>
      <c r="Y17" s="5">
        <v>0.66565510704858555</v>
      </c>
      <c r="Z17" s="27">
        <f t="shared" si="1"/>
        <v>2.3449008473202717</v>
      </c>
      <c r="AA17" s="6">
        <v>5.2900000000000003E-2</v>
      </c>
    </row>
    <row r="18" spans="1:27" x14ac:dyDescent="0.2">
      <c r="A18" s="10">
        <v>2.4245973345697962</v>
      </c>
      <c r="B18" s="10">
        <v>0.43442015168865944</v>
      </c>
      <c r="C18" s="10">
        <v>0.93619803914646693</v>
      </c>
      <c r="D18" s="10">
        <v>0.42363173732147702</v>
      </c>
      <c r="E18" s="10">
        <v>-0.32459257482982717</v>
      </c>
      <c r="F18" s="10">
        <v>0.48009787713075092</v>
      </c>
      <c r="G18" s="11">
        <v>9.8500000000000004E-2</v>
      </c>
      <c r="I18" s="27">
        <v>3.7</v>
      </c>
      <c r="J18">
        <v>0.3</v>
      </c>
      <c r="K18">
        <v>3.5</v>
      </c>
      <c r="L18">
        <v>0.6</v>
      </c>
      <c r="M18" s="6">
        <v>8.4500000000000006E-2</v>
      </c>
      <c r="N18">
        <f t="shared" si="0"/>
        <v>1.5759999999999998</v>
      </c>
      <c r="T18" s="5">
        <v>-2.5875188681353891</v>
      </c>
      <c r="U18" s="5">
        <v>1.163477915481534</v>
      </c>
      <c r="V18" s="5">
        <v>-5.0560883285054459</v>
      </c>
      <c r="W18" s="5">
        <v>0.36231589318403895</v>
      </c>
      <c r="X18" s="5">
        <v>-3.7105785170750432</v>
      </c>
      <c r="Y18" s="5">
        <v>0.70520075932123916</v>
      </c>
      <c r="Z18" s="27">
        <f t="shared" si="1"/>
        <v>2.4685694603700568</v>
      </c>
      <c r="AA18" s="6">
        <v>7.3599999999999999E-2</v>
      </c>
    </row>
    <row r="19" spans="1:27" x14ac:dyDescent="0.2">
      <c r="A19" s="10">
        <v>4.1408275060009778</v>
      </c>
      <c r="B19" s="10">
        <v>0.4495290901074826</v>
      </c>
      <c r="C19" s="10">
        <v>2.7235928798788183</v>
      </c>
      <c r="D19" s="10">
        <v>0.43911203983229186</v>
      </c>
      <c r="E19" s="10">
        <v>0.57036257675830981</v>
      </c>
      <c r="F19" s="10">
        <v>0.49745436258725279</v>
      </c>
      <c r="G19" s="11">
        <v>8.4199999999999997E-2</v>
      </c>
      <c r="I19" s="27">
        <v>3.7</v>
      </c>
      <c r="J19">
        <v>0.4</v>
      </c>
      <c r="K19">
        <v>2.7</v>
      </c>
      <c r="L19">
        <v>0.7</v>
      </c>
      <c r="M19" s="6">
        <v>4.65E-2</v>
      </c>
      <c r="N19">
        <f t="shared" si="0"/>
        <v>0.77600000000000002</v>
      </c>
      <c r="T19" s="5">
        <v>2.759871298904637E-2</v>
      </c>
      <c r="U19" s="5">
        <v>1.1510379234174661</v>
      </c>
      <c r="V19" s="5">
        <v>-3.1233980238648726</v>
      </c>
      <c r="W19" s="5">
        <v>0.38143507834382678</v>
      </c>
      <c r="X19" s="5">
        <v>-3.1377493546191766</v>
      </c>
      <c r="Y19" s="5">
        <v>0.70974820578908226</v>
      </c>
      <c r="Z19" s="27">
        <f t="shared" si="1"/>
        <v>3.1509967368539189</v>
      </c>
      <c r="AA19" s="6">
        <v>8.8900000000000007E-2</v>
      </c>
    </row>
    <row r="20" spans="1:27" x14ac:dyDescent="0.2">
      <c r="A20" s="10">
        <v>3.3162461792770621</v>
      </c>
      <c r="B20" s="10">
        <v>0.45867677668696255</v>
      </c>
      <c r="C20" s="10">
        <v>1.7097897966945315</v>
      </c>
      <c r="D20" s="10">
        <v>0.44847225794329437</v>
      </c>
      <c r="E20" s="10">
        <v>-1.4658216529540802E-2</v>
      </c>
      <c r="F20" s="10">
        <v>0.50795206858164266</v>
      </c>
      <c r="G20" s="11">
        <v>4.2799999999999998E-2</v>
      </c>
      <c r="I20" s="27">
        <v>3.1</v>
      </c>
      <c r="J20">
        <v>0.3</v>
      </c>
      <c r="K20">
        <v>3.1</v>
      </c>
      <c r="L20">
        <v>0.7</v>
      </c>
      <c r="M20" s="6">
        <v>8.2500000000000004E-2</v>
      </c>
      <c r="N20">
        <f t="shared" si="0"/>
        <v>1.488</v>
      </c>
      <c r="T20" s="5">
        <v>-13.216563123779947</v>
      </c>
      <c r="U20" s="5">
        <v>1.3990065245745935</v>
      </c>
      <c r="V20" s="5">
        <v>-14.979998737866364</v>
      </c>
      <c r="W20" s="5">
        <v>0.93361835979791041</v>
      </c>
      <c r="X20" s="5">
        <v>-8.1073859135007922</v>
      </c>
      <c r="Y20" s="5">
        <v>1.1835857926321514</v>
      </c>
      <c r="Z20" s="27">
        <f t="shared" si="1"/>
        <v>1.7634356140864167</v>
      </c>
      <c r="AA20" s="6">
        <v>0.12239999999999999</v>
      </c>
    </row>
    <row r="21" spans="1:27" x14ac:dyDescent="0.2">
      <c r="A21" s="10">
        <v>2.6994125355898664</v>
      </c>
      <c r="B21" s="10">
        <v>0.44617165570000628</v>
      </c>
      <c r="C21" s="10">
        <v>2.1400898473176388</v>
      </c>
      <c r="D21" s="10">
        <v>0.43567433596999949</v>
      </c>
      <c r="E21" s="10">
        <v>0.73639532881090819</v>
      </c>
      <c r="F21" s="10">
        <v>0.4935994572484485</v>
      </c>
      <c r="G21" s="11">
        <v>4.65E-2</v>
      </c>
      <c r="I21" s="27">
        <v>3</v>
      </c>
      <c r="J21">
        <v>0.3</v>
      </c>
      <c r="K21">
        <v>3</v>
      </c>
      <c r="L21">
        <v>0.8</v>
      </c>
      <c r="M21" s="6">
        <v>6.08E-2</v>
      </c>
      <c r="N21">
        <f t="shared" si="0"/>
        <v>1.44</v>
      </c>
      <c r="T21" s="10">
        <v>1.7731985002967021</v>
      </c>
      <c r="U21" s="10">
        <v>1.0998433561644567</v>
      </c>
      <c r="V21" s="10">
        <v>-1.9826270702883289</v>
      </c>
      <c r="W21" s="10">
        <v>0.42728973240200852</v>
      </c>
      <c r="X21" s="10">
        <v>-2.904690290442614</v>
      </c>
      <c r="Y21" s="10">
        <v>0.71390989471093314</v>
      </c>
      <c r="Z21" s="27">
        <f t="shared" si="1"/>
        <v>3.755825570585031</v>
      </c>
      <c r="AA21" s="11">
        <v>9.1300000000000006E-2</v>
      </c>
    </row>
    <row r="22" spans="1:27" x14ac:dyDescent="0.2">
      <c r="A22" s="10">
        <v>5.0039453899790844</v>
      </c>
      <c r="B22" s="10">
        <v>0.44916297410152661</v>
      </c>
      <c r="C22" s="10">
        <v>2.924984850085361</v>
      </c>
      <c r="D22" s="10">
        <v>0.43873723112649526</v>
      </c>
      <c r="E22" s="10">
        <v>0.32293324729623718</v>
      </c>
      <c r="F22" s="10">
        <v>0.49703405195164646</v>
      </c>
      <c r="G22" s="11">
        <v>0.1021</v>
      </c>
      <c r="I22" s="27">
        <v>3.3</v>
      </c>
      <c r="J22">
        <v>0.3</v>
      </c>
      <c r="K22">
        <v>2.4</v>
      </c>
      <c r="L22">
        <v>0.6</v>
      </c>
      <c r="M22" s="6">
        <v>6.25E-2</v>
      </c>
      <c r="N22">
        <f t="shared" si="0"/>
        <v>0.68399999999999994</v>
      </c>
      <c r="T22" s="10">
        <v>-1.7710599729070826</v>
      </c>
      <c r="U22" s="10">
        <v>1.3202925107072383</v>
      </c>
      <c r="V22" s="10">
        <v>-2.8102761953809381</v>
      </c>
      <c r="W22" s="10">
        <v>0.44385062447804768</v>
      </c>
      <c r="X22" s="10">
        <v>-1.8893250094692551</v>
      </c>
      <c r="Y22" s="10">
        <v>0.81753114344903277</v>
      </c>
      <c r="Z22" s="27">
        <f t="shared" si="1"/>
        <v>1.0392162224738555</v>
      </c>
      <c r="AA22" s="11">
        <v>4.5499999999999999E-2</v>
      </c>
    </row>
    <row r="23" spans="1:27" x14ac:dyDescent="0.2">
      <c r="A23" s="10">
        <v>4.2976583815022815</v>
      </c>
      <c r="B23" s="10">
        <v>0.41665515719768148</v>
      </c>
      <c r="C23" s="10">
        <v>2.3597506744744545</v>
      </c>
      <c r="D23" s="10">
        <v>0.40539425340307883</v>
      </c>
      <c r="E23" s="10">
        <v>0.12496831609326797</v>
      </c>
      <c r="F23" s="10">
        <v>0.45965895151241437</v>
      </c>
      <c r="G23" s="11">
        <v>5.4100000000000002E-2</v>
      </c>
      <c r="I23" s="27">
        <v>3.2</v>
      </c>
      <c r="J23">
        <v>0.3</v>
      </c>
      <c r="K23">
        <v>2.8</v>
      </c>
      <c r="L23">
        <v>0.7</v>
      </c>
      <c r="M23" s="6">
        <v>4.0399999999999998E-2</v>
      </c>
      <c r="N23">
        <f t="shared" si="0"/>
        <v>1.1359999999999997</v>
      </c>
      <c r="T23" s="10">
        <v>-2.9414247133530265</v>
      </c>
      <c r="U23" s="10">
        <v>1.7556215008662566</v>
      </c>
      <c r="V23" s="10">
        <v>-3.7</v>
      </c>
      <c r="W23" s="10">
        <v>0.70045329218792129</v>
      </c>
      <c r="X23" s="10">
        <v>-1.1446834204731133</v>
      </c>
      <c r="Y23" s="10">
        <v>1.1506796026438761</v>
      </c>
      <c r="Z23" s="27">
        <f t="shared" si="1"/>
        <v>0.75857528664697371</v>
      </c>
      <c r="AA23" s="11">
        <v>0.08</v>
      </c>
    </row>
    <row r="24" spans="1:27" x14ac:dyDescent="0.2">
      <c r="A24" s="10">
        <v>3.5036627704782743</v>
      </c>
      <c r="B24" s="10">
        <v>0.4047638823824421</v>
      </c>
      <c r="C24" s="10">
        <v>1.8742461447321861</v>
      </c>
      <c r="D24" s="10">
        <v>0.74461247555276067</v>
      </c>
      <c r="E24" s="10">
        <v>5.234150408348337E-2</v>
      </c>
      <c r="F24" s="10">
        <v>0.77378834211879677</v>
      </c>
      <c r="G24" s="11">
        <v>5.16E-2</v>
      </c>
      <c r="I24" s="27">
        <v>2.8</v>
      </c>
      <c r="J24">
        <v>0.3</v>
      </c>
      <c r="K24">
        <v>2.8</v>
      </c>
      <c r="L24">
        <v>0.7</v>
      </c>
      <c r="M24" s="6">
        <v>5.9499999999999997E-2</v>
      </c>
      <c r="N24">
        <f t="shared" si="0"/>
        <v>1.3439999999999999</v>
      </c>
      <c r="T24" s="5">
        <v>3.0341184216699255</v>
      </c>
      <c r="U24" s="5">
        <v>1.1034144561598545</v>
      </c>
      <c r="V24" s="5">
        <v>1.1001018760466188</v>
      </c>
      <c r="W24" s="5">
        <v>0.35059230553455512</v>
      </c>
      <c r="X24" s="5">
        <v>-0.47763970322174254</v>
      </c>
      <c r="Y24" s="5">
        <v>0.6724085877215934</v>
      </c>
      <c r="Z24" s="27">
        <f t="shared" si="1"/>
        <v>1.9340165456233067</v>
      </c>
      <c r="AA24" s="6">
        <v>4.1300000000000003E-2</v>
      </c>
    </row>
    <row r="25" spans="1:27" x14ac:dyDescent="0.2">
      <c r="A25" s="10">
        <v>3.2339221768517747</v>
      </c>
      <c r="B25" s="10">
        <v>0.38484290285279849</v>
      </c>
      <c r="C25" s="10">
        <v>1.341186347321401</v>
      </c>
      <c r="D25" s="10">
        <v>0.72571830858985031</v>
      </c>
      <c r="E25" s="10">
        <v>-0.34045318464152197</v>
      </c>
      <c r="F25" s="10">
        <v>0.75280435786001476</v>
      </c>
      <c r="G25" s="11">
        <v>0.06</v>
      </c>
      <c r="I25" s="27">
        <v>2.9</v>
      </c>
      <c r="J25">
        <v>0.4</v>
      </c>
      <c r="K25">
        <v>2.9</v>
      </c>
      <c r="L25">
        <v>0.7</v>
      </c>
      <c r="M25" s="6">
        <v>5.3499999999999999E-2</v>
      </c>
      <c r="N25">
        <f t="shared" si="0"/>
        <v>1.3919999999999999</v>
      </c>
      <c r="T25" s="5">
        <v>5.3873636191914773</v>
      </c>
      <c r="U25" s="5">
        <v>1.1917548047866904</v>
      </c>
      <c r="V25" s="5">
        <v>1.1640490173087858</v>
      </c>
      <c r="W25" s="5">
        <v>0.45130544306168408</v>
      </c>
      <c r="X25" s="5">
        <v>-1.6373800646707823</v>
      </c>
      <c r="Y25" s="5">
        <v>0.7666291044049135</v>
      </c>
      <c r="Z25" s="27">
        <f t="shared" si="1"/>
        <v>4.2233146018826915</v>
      </c>
      <c r="AA25" s="6">
        <v>3.78E-2</v>
      </c>
    </row>
    <row r="26" spans="1:27" x14ac:dyDescent="0.2">
      <c r="A26" s="10">
        <v>5.9294225141217387</v>
      </c>
      <c r="B26" s="10">
        <v>0.41463499801611331</v>
      </c>
      <c r="C26" s="10">
        <v>3.8405299595976699</v>
      </c>
      <c r="D26" s="10">
        <v>0.7236454942237408</v>
      </c>
      <c r="E26" s="10">
        <v>0.75723025225436569</v>
      </c>
      <c r="F26" s="10">
        <v>0.75508314721592484</v>
      </c>
      <c r="G26" s="11">
        <v>7.0000000000000007E-2</v>
      </c>
      <c r="I26" s="27">
        <v>3</v>
      </c>
      <c r="J26">
        <v>0.3</v>
      </c>
      <c r="K26">
        <v>3</v>
      </c>
      <c r="L26">
        <v>0.7</v>
      </c>
      <c r="M26" s="6">
        <v>1.67E-2</v>
      </c>
      <c r="N26">
        <f t="shared" si="0"/>
        <v>1.44</v>
      </c>
      <c r="T26" s="5">
        <v>4.3217820722981326</v>
      </c>
      <c r="U26" s="5">
        <v>1.1517183772911739</v>
      </c>
      <c r="V26" s="5">
        <v>0.91060485321454721</v>
      </c>
      <c r="W26" s="5">
        <v>0.35572355240359571</v>
      </c>
      <c r="X26" s="5">
        <v>-1.3367218243804819</v>
      </c>
      <c r="Y26" s="5">
        <v>0.69657213365324044</v>
      </c>
      <c r="Z26" s="27">
        <f t="shared" si="1"/>
        <v>3.4111772190835854</v>
      </c>
      <c r="AA26" s="6">
        <v>3.3300000000000003E-2</v>
      </c>
    </row>
    <row r="27" spans="1:27" x14ac:dyDescent="0.2">
      <c r="A27" s="10">
        <v>4.925568083096195</v>
      </c>
      <c r="B27" s="10">
        <v>0.38000087277554162</v>
      </c>
      <c r="C27" s="10">
        <v>2.6195980833836163</v>
      </c>
      <c r="D27" s="10">
        <v>0.65522695650701113</v>
      </c>
      <c r="E27" s="10">
        <v>5.8302680173594634E-2</v>
      </c>
      <c r="F27" s="10">
        <v>0.6843743886883199</v>
      </c>
      <c r="G27" s="11">
        <v>0.12</v>
      </c>
      <c r="I27" s="27">
        <v>5.4</v>
      </c>
      <c r="J27">
        <v>0.3</v>
      </c>
      <c r="K27">
        <v>3.6</v>
      </c>
      <c r="L27">
        <v>0.7</v>
      </c>
      <c r="M27" s="11">
        <v>5.3400000000000003E-2</v>
      </c>
      <c r="N27">
        <f t="shared" si="0"/>
        <v>0.79199999999999982</v>
      </c>
      <c r="T27" s="5">
        <v>3.6381192738919341</v>
      </c>
      <c r="U27" s="5">
        <v>1.2209056557731495</v>
      </c>
      <c r="V27" s="5">
        <v>1.3537611225230135</v>
      </c>
      <c r="W27" s="5">
        <v>0.44133636124716519</v>
      </c>
      <c r="X27" s="5">
        <v>-0.53806089990079231</v>
      </c>
      <c r="Y27" s="5">
        <v>0.77320042387966992</v>
      </c>
      <c r="Z27" s="27">
        <f t="shared" si="1"/>
        <v>2.2843581513689206</v>
      </c>
      <c r="AA27" s="6">
        <v>4.1799999999999997E-2</v>
      </c>
    </row>
    <row r="28" spans="1:27" x14ac:dyDescent="0.2">
      <c r="A28" s="10">
        <v>3.2101471034415883</v>
      </c>
      <c r="B28" s="10">
        <v>0.44393466070914372</v>
      </c>
      <c r="C28" s="10">
        <v>1.60925360947063</v>
      </c>
      <c r="D28" s="10">
        <v>0.66983829010405771</v>
      </c>
      <c r="E28" s="10">
        <v>-6.002288431899605E-2</v>
      </c>
      <c r="F28" s="10">
        <v>0.70850068559390533</v>
      </c>
      <c r="G28" s="11">
        <v>0.08</v>
      </c>
      <c r="I28" s="27">
        <v>6.2</v>
      </c>
      <c r="J28">
        <v>0.3</v>
      </c>
      <c r="K28">
        <v>5.4</v>
      </c>
      <c r="L28">
        <v>0.7</v>
      </c>
      <c r="M28" s="11">
        <v>2.0199999999999999E-2</v>
      </c>
      <c r="N28">
        <f t="shared" si="0"/>
        <v>2.1760000000000002</v>
      </c>
      <c r="T28" s="5">
        <v>4.9130840868354211</v>
      </c>
      <c r="U28" s="5">
        <v>1.1321069038681815</v>
      </c>
      <c r="V28" s="5">
        <v>1.4358445256207526</v>
      </c>
      <c r="W28" s="5">
        <v>0.34129909624793481</v>
      </c>
      <c r="X28" s="5">
        <v>-1.1189591995336663</v>
      </c>
      <c r="Y28" s="5">
        <v>0.68047598840707924</v>
      </c>
      <c r="Z28" s="27">
        <f t="shared" si="1"/>
        <v>3.4772395612146685</v>
      </c>
      <c r="AA28" s="6">
        <v>4.3400000000000001E-2</v>
      </c>
    </row>
    <row r="29" spans="1:27" x14ac:dyDescent="0.2">
      <c r="A29" s="10">
        <v>3.7351676542279089</v>
      </c>
      <c r="B29" s="10">
        <v>0.35245710400677732</v>
      </c>
      <c r="C29" s="10">
        <v>1.7670828524491902</v>
      </c>
      <c r="D29" s="10">
        <v>0.77704252824788345</v>
      </c>
      <c r="E29" s="10">
        <v>-0.17520432774932249</v>
      </c>
      <c r="F29" s="10">
        <v>0.79836445553045299</v>
      </c>
      <c r="G29" s="11">
        <v>0.05</v>
      </c>
      <c r="I29" s="27">
        <v>5.3</v>
      </c>
      <c r="J29">
        <v>0.3</v>
      </c>
      <c r="K29">
        <v>4</v>
      </c>
      <c r="L29">
        <v>0.7</v>
      </c>
      <c r="M29" s="11">
        <v>4.7399999999999998E-2</v>
      </c>
      <c r="N29">
        <f t="shared" si="0"/>
        <v>1.2440000000000002</v>
      </c>
      <c r="T29" s="10">
        <v>-10.80628503777681</v>
      </c>
      <c r="U29" s="10">
        <v>0.31171329396584713</v>
      </c>
      <c r="V29" s="10">
        <v>-13.58444104297412</v>
      </c>
      <c r="W29" s="10">
        <v>0.85078850499409786</v>
      </c>
      <c r="X29" s="10">
        <v>-7.9651728233301791</v>
      </c>
      <c r="Y29" s="10">
        <v>0.86609153342046152</v>
      </c>
      <c r="Z29" s="27">
        <f t="shared" si="1"/>
        <v>2.7781560051973102</v>
      </c>
      <c r="AA29" s="11">
        <v>0.1042</v>
      </c>
    </row>
    <row r="30" spans="1:27" x14ac:dyDescent="0.2">
      <c r="A30" s="10">
        <v>2.2943192223590616</v>
      </c>
      <c r="B30" s="10">
        <v>0.39439642831114158</v>
      </c>
      <c r="C30" s="10">
        <v>1.0122972165544639</v>
      </c>
      <c r="D30" s="10">
        <v>0.77690810004480704</v>
      </c>
      <c r="E30" s="10">
        <v>-0.18074877907224818</v>
      </c>
      <c r="F30" s="10">
        <v>0.8035213263204255</v>
      </c>
      <c r="G30" s="11">
        <v>7.0000000000000007E-2</v>
      </c>
      <c r="I30" s="27">
        <v>6</v>
      </c>
      <c r="J30">
        <v>0.3</v>
      </c>
      <c r="K30">
        <v>4.5999999999999996</v>
      </c>
      <c r="L30">
        <v>0.7</v>
      </c>
      <c r="M30" s="11">
        <v>6.1499999999999999E-2</v>
      </c>
      <c r="N30">
        <f t="shared" si="0"/>
        <v>1.4799999999999995</v>
      </c>
      <c r="T30" s="10">
        <v>-9.7098117296505624</v>
      </c>
      <c r="U30" s="10">
        <v>0.30965871932755623</v>
      </c>
      <c r="V30" s="10">
        <v>-12.851784061075337</v>
      </c>
      <c r="W30" s="10">
        <v>0.67411869907286959</v>
      </c>
      <c r="X30" s="10">
        <v>-7.8026819616570444</v>
      </c>
      <c r="Y30" s="10">
        <v>0.69308316738446873</v>
      </c>
      <c r="Z30" s="27">
        <f t="shared" si="1"/>
        <v>3.1419723314247747</v>
      </c>
      <c r="AA30" s="11">
        <v>0.10290000000000001</v>
      </c>
    </row>
    <row r="31" spans="1:27" x14ac:dyDescent="0.2">
      <c r="A31" s="10">
        <v>2.4164079842462756</v>
      </c>
      <c r="B31" s="10">
        <v>0.3900029089712142</v>
      </c>
      <c r="C31" s="10">
        <v>1.4618368517658855</v>
      </c>
      <c r="D31" s="10">
        <v>0.74001387000900898</v>
      </c>
      <c r="E31" s="10">
        <v>0.20530469995782208</v>
      </c>
      <c r="F31" s="10">
        <v>0.76729979886934374</v>
      </c>
      <c r="G31" s="11">
        <v>0.11</v>
      </c>
      <c r="I31" s="27">
        <v>6.7</v>
      </c>
      <c r="J31">
        <v>0.4</v>
      </c>
      <c r="K31">
        <v>4.3</v>
      </c>
      <c r="L31">
        <v>0.9</v>
      </c>
      <c r="M31" s="11">
        <v>4.9399999999999999E-2</v>
      </c>
      <c r="N31">
        <f t="shared" si="0"/>
        <v>0.81599999999999939</v>
      </c>
      <c r="T31" s="10">
        <v>-10.220331071063709</v>
      </c>
      <c r="U31" s="10">
        <v>0.33106886841563865</v>
      </c>
      <c r="V31" s="10">
        <v>-12.519203230577194</v>
      </c>
      <c r="W31" s="10">
        <v>0.99691769596936697</v>
      </c>
      <c r="X31" s="10">
        <v>-7.2046310736240651</v>
      </c>
      <c r="Y31" s="10">
        <v>1.0116731270505843</v>
      </c>
      <c r="Z31" s="27">
        <f t="shared" si="1"/>
        <v>2.2988721595134844</v>
      </c>
      <c r="AA31" s="11">
        <v>0.1215</v>
      </c>
    </row>
    <row r="32" spans="1:27" x14ac:dyDescent="0.2">
      <c r="A32" s="10">
        <v>0.76638197632101079</v>
      </c>
      <c r="B32" s="10">
        <v>0.34753935989830376</v>
      </c>
      <c r="C32" s="10">
        <v>0.37351994801615807</v>
      </c>
      <c r="D32" s="10">
        <v>0.61930370688463299</v>
      </c>
      <c r="E32" s="10">
        <v>-2.4998679670767576E-2</v>
      </c>
      <c r="F32" s="10">
        <v>0.64513329522426599</v>
      </c>
      <c r="G32" s="11">
        <v>0.1</v>
      </c>
      <c r="I32" s="27">
        <v>6.3</v>
      </c>
      <c r="J32">
        <v>0.4</v>
      </c>
      <c r="K32">
        <v>4.0999999999999996</v>
      </c>
      <c r="L32">
        <v>0.8</v>
      </c>
      <c r="M32" s="11">
        <v>3.9899999999999998E-2</v>
      </c>
      <c r="N32">
        <f t="shared" si="0"/>
        <v>0.82399999999999984</v>
      </c>
      <c r="T32" s="10">
        <v>-5.3674624721828676</v>
      </c>
      <c r="U32" s="10">
        <v>0.32133967265107344</v>
      </c>
      <c r="V32" s="10">
        <v>-8.1029652298933819</v>
      </c>
      <c r="W32" s="10">
        <v>0.78935369509369735</v>
      </c>
      <c r="X32" s="10">
        <v>-5.3118847443582906</v>
      </c>
      <c r="Y32" s="10">
        <v>0.80684604457196551</v>
      </c>
      <c r="Z32" s="27">
        <f t="shared" si="1"/>
        <v>2.7355027577105142</v>
      </c>
      <c r="AA32" s="11">
        <v>8.2799999999999999E-2</v>
      </c>
    </row>
    <row r="33" spans="1:27" x14ac:dyDescent="0.2">
      <c r="A33" s="5">
        <v>3.5882253785890219</v>
      </c>
      <c r="B33" s="5">
        <v>0.28742687650808757</v>
      </c>
      <c r="C33" s="5">
        <v>2.2139563510308835</v>
      </c>
      <c r="D33" s="5">
        <v>0.92426540985625494</v>
      </c>
      <c r="E33" s="5">
        <v>0.34807915416459201</v>
      </c>
      <c r="F33" s="5">
        <v>0.93627209189533644</v>
      </c>
      <c r="G33" s="6">
        <v>5.74E-2</v>
      </c>
      <c r="I33" s="27">
        <v>4.0999999999999996</v>
      </c>
      <c r="J33">
        <v>0.5</v>
      </c>
      <c r="K33">
        <v>3.4</v>
      </c>
      <c r="L33">
        <v>0.8</v>
      </c>
      <c r="M33" s="11">
        <v>4.5100000000000001E-2</v>
      </c>
      <c r="N33">
        <f t="shared" si="0"/>
        <v>1.2680000000000002</v>
      </c>
      <c r="T33" s="10">
        <v>-5.6259913742085592</v>
      </c>
      <c r="U33" s="10">
        <v>0.36289138190582626</v>
      </c>
      <c r="V33" s="10">
        <v>-7.8058415910495809</v>
      </c>
      <c r="W33" s="10">
        <v>0.78889316569341839</v>
      </c>
      <c r="X33" s="10">
        <v>-4.88032607646113</v>
      </c>
      <c r="Y33" s="10">
        <v>0.81114822616240634</v>
      </c>
      <c r="Z33" s="27">
        <f t="shared" si="1"/>
        <v>2.1798502168410216</v>
      </c>
      <c r="AA33" s="11">
        <v>8.2799999999999999E-2</v>
      </c>
    </row>
    <row r="34" spans="1:27" x14ac:dyDescent="0.2">
      <c r="A34" s="5">
        <v>3.7355186486159995</v>
      </c>
      <c r="B34" s="5">
        <v>0.3264546810944618</v>
      </c>
      <c r="C34" s="5">
        <v>2.2047893898092332</v>
      </c>
      <c r="D34" s="5">
        <v>0.65343640019196425</v>
      </c>
      <c r="E34" s="5">
        <v>0.26231969252891352</v>
      </c>
      <c r="F34" s="5">
        <v>0.67512693327821527</v>
      </c>
      <c r="G34" s="6">
        <v>9.5699999999999993E-2</v>
      </c>
      <c r="I34" s="27">
        <v>6</v>
      </c>
      <c r="J34">
        <v>0.4</v>
      </c>
      <c r="K34">
        <v>4.3</v>
      </c>
      <c r="L34">
        <v>0.9</v>
      </c>
      <c r="M34" s="11">
        <v>3.1E-2</v>
      </c>
      <c r="N34">
        <f t="shared" si="0"/>
        <v>1.1799999999999997</v>
      </c>
      <c r="T34" s="5">
        <v>1.6593325978673137</v>
      </c>
      <c r="U34" s="5">
        <v>0.29962624082785944</v>
      </c>
      <c r="V34" s="5">
        <v>-1.584947315867258</v>
      </c>
      <c r="W34" s="5">
        <v>0.73473444653891151</v>
      </c>
      <c r="X34" s="5">
        <v>-2.4478002667582612</v>
      </c>
      <c r="Y34" s="5">
        <v>0.75107263697762872</v>
      </c>
      <c r="Z34" s="27">
        <f t="shared" si="1"/>
        <v>3.2442799137345717</v>
      </c>
      <c r="AA34" s="4">
        <v>0.08</v>
      </c>
    </row>
    <row r="35" spans="1:27" x14ac:dyDescent="0.2">
      <c r="A35" s="5">
        <v>4.8397179716448271</v>
      </c>
      <c r="B35" s="5">
        <v>0.29174413355862727</v>
      </c>
      <c r="C35" s="5">
        <v>2.4996464788342747</v>
      </c>
      <c r="D35" s="5">
        <v>0.71314422986057535</v>
      </c>
      <c r="E35" s="5">
        <v>-1.700686642103566E-2</v>
      </c>
      <c r="F35" s="5">
        <v>0.72910197578597025</v>
      </c>
      <c r="G35" s="6">
        <v>0.1052</v>
      </c>
      <c r="I35" s="27">
        <v>5.0999999999999996</v>
      </c>
      <c r="J35">
        <v>0.6</v>
      </c>
      <c r="K35">
        <v>3.2</v>
      </c>
      <c r="L35">
        <v>0.9</v>
      </c>
      <c r="M35" s="6">
        <v>0.05</v>
      </c>
      <c r="N35">
        <f t="shared" si="0"/>
        <v>0.54800000000000049</v>
      </c>
      <c r="T35" s="5">
        <v>-0.79559499153679358</v>
      </c>
      <c r="U35" s="5">
        <v>0.37999730669470988</v>
      </c>
      <c r="V35" s="5">
        <v>-3.3427521227132981</v>
      </c>
      <c r="W35" s="5">
        <v>0.6597181608157493</v>
      </c>
      <c r="X35" s="5">
        <v>-2.9290427271141652</v>
      </c>
      <c r="Y35" s="5">
        <v>0.68867500188918285</v>
      </c>
      <c r="Z35" s="27">
        <f t="shared" si="1"/>
        <v>2.5471571311765047</v>
      </c>
      <c r="AA35" s="4">
        <v>0.08</v>
      </c>
    </row>
    <row r="36" spans="1:27" x14ac:dyDescent="0.2">
      <c r="A36" s="5">
        <v>4.0380712558608511</v>
      </c>
      <c r="B36" s="5">
        <v>0.31974392343366437</v>
      </c>
      <c r="C36" s="5">
        <v>1.9240949979584934</v>
      </c>
      <c r="D36" s="5">
        <v>0.72861225352444003</v>
      </c>
      <c r="E36" s="5">
        <v>-0.17570205508914949</v>
      </c>
      <c r="F36" s="5">
        <v>0.74734227642442075</v>
      </c>
      <c r="G36" s="6">
        <v>7.46E-2</v>
      </c>
      <c r="I36" s="27">
        <v>5.5</v>
      </c>
      <c r="J36">
        <v>0.3</v>
      </c>
      <c r="K36">
        <v>3.8</v>
      </c>
      <c r="L36">
        <v>0.8</v>
      </c>
      <c r="M36" s="6">
        <v>7.9299999999999995E-2</v>
      </c>
      <c r="N36">
        <f t="shared" si="0"/>
        <v>0.9399999999999995</v>
      </c>
      <c r="T36" s="5">
        <v>-0.52144380624330811</v>
      </c>
      <c r="U36" s="5">
        <v>0.26600705319443779</v>
      </c>
      <c r="V36" s="5">
        <v>-3.1224360110588405</v>
      </c>
      <c r="W36" s="5">
        <v>0.7140623488210619</v>
      </c>
      <c r="X36" s="5">
        <v>-2.8512852318123203</v>
      </c>
      <c r="Y36" s="5">
        <v>0.72733656242421385</v>
      </c>
      <c r="Z36" s="27">
        <f t="shared" si="1"/>
        <v>2.6009922048155323</v>
      </c>
      <c r="AA36" s="4">
        <v>0.06</v>
      </c>
    </row>
    <row r="37" spans="1:27" x14ac:dyDescent="0.2">
      <c r="A37" s="5">
        <v>3.5684696622474501</v>
      </c>
      <c r="B37" s="5">
        <v>0.35743456799946149</v>
      </c>
      <c r="C37" s="5">
        <v>2.01117815994529</v>
      </c>
      <c r="D37" s="5">
        <v>0.84665022920649835</v>
      </c>
      <c r="E37" s="5">
        <v>0.15557393557661592</v>
      </c>
      <c r="F37" s="5">
        <v>0.86681184314234905</v>
      </c>
      <c r="G37" s="6">
        <v>5.7500000000000002E-2</v>
      </c>
      <c r="I37" s="27">
        <v>3.5</v>
      </c>
      <c r="J37">
        <v>0.4</v>
      </c>
      <c r="K37">
        <v>2.4</v>
      </c>
      <c r="L37">
        <v>0.8</v>
      </c>
      <c r="M37" s="6">
        <v>6.9000000000000006E-2</v>
      </c>
      <c r="N37">
        <f t="shared" si="0"/>
        <v>0.57999999999999985</v>
      </c>
      <c r="T37" s="5">
        <v>1.4783719473191532</v>
      </c>
      <c r="U37" s="5">
        <v>0.25364689934043055</v>
      </c>
      <c r="V37" s="5">
        <v>-3.0663315336295076</v>
      </c>
      <c r="W37" s="5">
        <v>0.73402951415791562</v>
      </c>
      <c r="X37" s="5">
        <v>-3.8350849462354675</v>
      </c>
      <c r="Y37" s="5">
        <v>0.74578548171164982</v>
      </c>
      <c r="Z37" s="27">
        <f t="shared" si="1"/>
        <v>4.5447034809486606</v>
      </c>
      <c r="AA37" s="4">
        <v>7.0000000000000007E-2</v>
      </c>
    </row>
    <row r="38" spans="1:27" x14ac:dyDescent="0.2">
      <c r="A38" s="5">
        <v>3.9072346125047797</v>
      </c>
      <c r="B38" s="5">
        <v>0.30985179598837936</v>
      </c>
      <c r="C38" s="5">
        <v>2.3638445714617276</v>
      </c>
      <c r="D38" s="5">
        <v>0.68246114432696359</v>
      </c>
      <c r="E38" s="5">
        <v>0.33208257295924204</v>
      </c>
      <c r="F38" s="5">
        <v>0.70122308386783028</v>
      </c>
      <c r="G38" s="6">
        <v>9.8699999999999996E-2</v>
      </c>
      <c r="I38" s="27">
        <v>3.6</v>
      </c>
      <c r="J38">
        <v>0.3</v>
      </c>
      <c r="K38">
        <v>2.9</v>
      </c>
      <c r="L38">
        <v>0.7</v>
      </c>
      <c r="M38" s="6">
        <v>6.1800000000000001E-2</v>
      </c>
      <c r="N38">
        <f t="shared" si="0"/>
        <v>1.0279999999999998</v>
      </c>
      <c r="T38" s="5">
        <v>5.6591705904812333</v>
      </c>
      <c r="U38" s="5">
        <v>0.27345165700030899</v>
      </c>
      <c r="V38" s="5">
        <v>1.0154118741325482</v>
      </c>
      <c r="W38" s="5">
        <v>0.7502262512980522</v>
      </c>
      <c r="X38" s="5">
        <v>-1.9273568329176933</v>
      </c>
      <c r="Y38" s="5">
        <v>0.76358287488234866</v>
      </c>
      <c r="Z38" s="27">
        <f t="shared" si="1"/>
        <v>4.6437587163486853</v>
      </c>
      <c r="AA38" s="4">
        <v>7.0000000000000007E-2</v>
      </c>
    </row>
    <row r="39" spans="1:27" x14ac:dyDescent="0.2">
      <c r="A39" s="5">
        <v>4.7665044767251628</v>
      </c>
      <c r="B39" s="5">
        <v>0.34922718388422364</v>
      </c>
      <c r="C39" s="5">
        <v>3.1841133870711293</v>
      </c>
      <c r="D39" s="5">
        <v>0.54859601663681579</v>
      </c>
      <c r="E39" s="5">
        <v>0.70553105917404446</v>
      </c>
      <c r="F39" s="5">
        <v>0.57787150157311562</v>
      </c>
      <c r="G39" s="6">
        <v>5.0500000000000003E-2</v>
      </c>
      <c r="I39" s="27">
        <v>7.6</v>
      </c>
      <c r="J39">
        <v>0.3</v>
      </c>
      <c r="K39">
        <v>6.1</v>
      </c>
      <c r="L39">
        <v>0.8</v>
      </c>
      <c r="M39" s="6">
        <v>3.3700000000000001E-2</v>
      </c>
      <c r="N39">
        <f t="shared" si="0"/>
        <v>2.1479999999999997</v>
      </c>
      <c r="T39" s="5">
        <v>-3.7265764014159326</v>
      </c>
      <c r="U39" s="5">
        <v>0.32276362471756376</v>
      </c>
      <c r="V39" s="5">
        <v>-6.2528067090043207</v>
      </c>
      <c r="W39" s="5">
        <v>0.63333661290132592</v>
      </c>
      <c r="X39" s="5">
        <v>-4.3149869802680358</v>
      </c>
      <c r="Y39" s="5">
        <v>0.65519810156419245</v>
      </c>
      <c r="Z39" s="27">
        <f t="shared" si="1"/>
        <v>2.5262303075883881</v>
      </c>
      <c r="AA39" s="4">
        <v>0.06</v>
      </c>
    </row>
    <row r="40" spans="1:27" x14ac:dyDescent="0.2">
      <c r="A40" s="5">
        <v>3.2483750667676388</v>
      </c>
      <c r="B40" s="5">
        <v>0.29926024200447399</v>
      </c>
      <c r="C40" s="5">
        <v>3.3279769625047546</v>
      </c>
      <c r="D40" s="5">
        <v>0.79161306854703772</v>
      </c>
      <c r="E40" s="5">
        <v>1.6388219277855824</v>
      </c>
      <c r="F40" s="5">
        <v>0.80676352169112753</v>
      </c>
      <c r="G40" s="6">
        <v>5.6000000000000001E-2</v>
      </c>
      <c r="I40" s="27">
        <v>5.3</v>
      </c>
      <c r="J40">
        <v>0.3</v>
      </c>
      <c r="K40">
        <v>4.3</v>
      </c>
      <c r="L40">
        <v>0.6</v>
      </c>
      <c r="M40" s="6">
        <v>3.3300000000000003E-2</v>
      </c>
      <c r="N40">
        <f t="shared" si="0"/>
        <v>1.544</v>
      </c>
      <c r="T40" s="5">
        <v>-2.9309059053285735</v>
      </c>
      <c r="U40" s="5">
        <v>0.29273284156069834</v>
      </c>
      <c r="V40" s="5">
        <v>-4.2113752571625431</v>
      </c>
      <c r="W40" s="5">
        <v>0.5977594100055994</v>
      </c>
      <c r="X40" s="5">
        <v>-2.6873041863916849</v>
      </c>
      <c r="Y40" s="5">
        <v>0.61683674397644939</v>
      </c>
      <c r="Z40" s="27">
        <f t="shared" si="1"/>
        <v>1.2804693518339696</v>
      </c>
      <c r="AA40" s="4">
        <v>0.05</v>
      </c>
    </row>
    <row r="41" spans="1:27" x14ac:dyDescent="0.2">
      <c r="A41" s="5">
        <v>4.3710126391345812</v>
      </c>
      <c r="B41" s="5">
        <v>0.31856639579853746</v>
      </c>
      <c r="C41" s="5">
        <v>2.9240986925105985</v>
      </c>
      <c r="D41" s="5">
        <v>0.54835990239319765</v>
      </c>
      <c r="E41" s="5">
        <v>0.65117212016061643</v>
      </c>
      <c r="F41" s="5">
        <v>0.57283505869992724</v>
      </c>
      <c r="G41" s="6">
        <v>4.9500000000000002E-2</v>
      </c>
      <c r="I41" s="27">
        <v>7.5</v>
      </c>
      <c r="J41">
        <v>0.3</v>
      </c>
      <c r="K41">
        <v>5.8</v>
      </c>
      <c r="L41">
        <v>0.7</v>
      </c>
      <c r="M41" s="6">
        <v>0.04</v>
      </c>
      <c r="N41">
        <f t="shared" si="0"/>
        <v>1.8999999999999995</v>
      </c>
      <c r="T41" s="5">
        <v>-2.9716116627107487</v>
      </c>
      <c r="U41" s="5">
        <v>0.31852728796350044</v>
      </c>
      <c r="V41" s="5">
        <v>-6.7554834283175094</v>
      </c>
      <c r="W41" s="5">
        <v>0.69566333685525528</v>
      </c>
      <c r="X41" s="5">
        <v>-5.2102453637079202</v>
      </c>
      <c r="Y41" s="5">
        <v>0.71510989578927842</v>
      </c>
      <c r="Z41" s="27">
        <f t="shared" si="1"/>
        <v>3.7838717656067606</v>
      </c>
      <c r="AA41" s="4">
        <v>0.06</v>
      </c>
    </row>
    <row r="42" spans="1:27" x14ac:dyDescent="0.2">
      <c r="A42" s="5">
        <v>4.0647261537354105</v>
      </c>
      <c r="B42" s="5">
        <v>0.32160944613492343</v>
      </c>
      <c r="C42" s="5">
        <v>1.4495621362728166</v>
      </c>
      <c r="D42" s="5">
        <v>0.74981547364673506</v>
      </c>
      <c r="E42" s="5">
        <v>-0.66409546366959682</v>
      </c>
      <c r="F42" s="5">
        <v>0.76823917451017965</v>
      </c>
      <c r="G42" s="6">
        <v>9.1999999999999998E-2</v>
      </c>
      <c r="I42" s="27">
        <v>5.3</v>
      </c>
      <c r="J42">
        <v>0.3</v>
      </c>
      <c r="K42">
        <v>4.4000000000000004</v>
      </c>
      <c r="L42">
        <v>0.8</v>
      </c>
      <c r="M42" s="11">
        <v>1.14E-2</v>
      </c>
      <c r="N42">
        <f t="shared" si="0"/>
        <v>1.6440000000000006</v>
      </c>
      <c r="T42" s="5">
        <v>1.074809958157332</v>
      </c>
      <c r="U42" s="5">
        <v>0.4367532430069111</v>
      </c>
      <c r="V42" s="5">
        <v>-1.3367635381015455</v>
      </c>
      <c r="W42" s="5">
        <v>0.72389287354274834</v>
      </c>
      <c r="X42" s="5">
        <v>-1.8956647163433582</v>
      </c>
      <c r="Y42" s="5">
        <v>0.7586834718437544</v>
      </c>
      <c r="Z42" s="27">
        <f t="shared" si="1"/>
        <v>2.4115734962588773</v>
      </c>
      <c r="AA42" s="4">
        <v>0.06</v>
      </c>
    </row>
    <row r="43" spans="1:27" x14ac:dyDescent="0.2">
      <c r="A43" s="5">
        <v>3.669498600750873</v>
      </c>
      <c r="B43" s="5">
        <v>0.34175883161965426</v>
      </c>
      <c r="C43" s="5">
        <v>3.5111618903616124</v>
      </c>
      <c r="D43" s="5">
        <v>0.57804270924472756</v>
      </c>
      <c r="E43" s="5">
        <v>1.6030226179711584</v>
      </c>
      <c r="F43" s="5">
        <v>0.60474445022495993</v>
      </c>
      <c r="G43" s="6">
        <v>8.4500000000000006E-2</v>
      </c>
      <c r="I43" s="27">
        <v>5.4</v>
      </c>
      <c r="J43">
        <v>0.3</v>
      </c>
      <c r="K43">
        <v>4.5</v>
      </c>
      <c r="L43">
        <v>0.8</v>
      </c>
      <c r="M43" s="11">
        <v>2.81E-2</v>
      </c>
      <c r="N43">
        <f t="shared" si="0"/>
        <v>1.6919999999999997</v>
      </c>
      <c r="T43" s="5">
        <v>1.204909383609251</v>
      </c>
      <c r="U43" s="5">
        <v>0.42213752931780152</v>
      </c>
      <c r="V43" s="5">
        <v>-2.3226399647339244</v>
      </c>
      <c r="W43" s="5">
        <v>0.71606667484455644</v>
      </c>
      <c r="X43" s="5">
        <v>-2.9491928442107351</v>
      </c>
      <c r="Y43" s="5">
        <v>0.74895713371875183</v>
      </c>
      <c r="Z43" s="27">
        <f t="shared" si="1"/>
        <v>3.5275493483431752</v>
      </c>
      <c r="AA43" s="4">
        <v>0.08</v>
      </c>
    </row>
    <row r="44" spans="1:27" x14ac:dyDescent="0.2">
      <c r="A44" s="5">
        <v>3.6961095951140188</v>
      </c>
      <c r="B44" s="5">
        <v>0.35194507727026703</v>
      </c>
      <c r="C44" s="5">
        <v>2.7042481781891756</v>
      </c>
      <c r="D44" s="5">
        <v>0.65541940979626712</v>
      </c>
      <c r="E44" s="5">
        <v>0.78227118872988588</v>
      </c>
      <c r="F44" s="5">
        <v>0.68049084488672007</v>
      </c>
      <c r="G44" s="6">
        <v>4.65E-2</v>
      </c>
      <c r="I44" s="27">
        <v>5.6</v>
      </c>
      <c r="J44">
        <v>0.3</v>
      </c>
      <c r="K44">
        <v>2.9</v>
      </c>
      <c r="L44">
        <v>0.7</v>
      </c>
      <c r="M44" s="6">
        <v>4.1500000000000002E-2</v>
      </c>
      <c r="N44">
        <f t="shared" si="0"/>
        <v>-1.2000000000000011E-2</v>
      </c>
      <c r="T44" s="5">
        <v>1.1805695397520726</v>
      </c>
      <c r="U44" s="5">
        <v>0.47377753130381761</v>
      </c>
      <c r="V44" s="5">
        <v>-0.96966031042576772</v>
      </c>
      <c r="W44" s="5">
        <v>0.79136511286922551</v>
      </c>
      <c r="X44" s="5">
        <v>-1.5835564710968455</v>
      </c>
      <c r="Y44" s="5">
        <v>0.82882695311002108</v>
      </c>
      <c r="Z44" s="27">
        <f t="shared" si="1"/>
        <v>2.1502298501778405</v>
      </c>
      <c r="AA44" s="4">
        <v>7.0000000000000007E-2</v>
      </c>
    </row>
    <row r="45" spans="1:27" x14ac:dyDescent="0.2">
      <c r="A45" s="5">
        <v>3.090822523511251</v>
      </c>
      <c r="B45" s="5">
        <v>0.28926183283048396</v>
      </c>
      <c r="C45" s="5">
        <v>3.0763834077262953</v>
      </c>
      <c r="D45" s="5">
        <v>0.65659847486859835</v>
      </c>
      <c r="E45" s="5">
        <v>1.4691556955004448</v>
      </c>
      <c r="F45" s="5">
        <v>0.67360713795557725</v>
      </c>
      <c r="G45" s="6">
        <v>8.2500000000000004E-2</v>
      </c>
      <c r="I45" s="27">
        <v>5.5</v>
      </c>
      <c r="J45">
        <v>0.2</v>
      </c>
      <c r="K45">
        <v>3.2</v>
      </c>
      <c r="L45">
        <v>0.8</v>
      </c>
      <c r="M45" s="6">
        <v>6.0999999999999999E-2</v>
      </c>
      <c r="N45">
        <f t="shared" si="0"/>
        <v>0.33999999999999986</v>
      </c>
    </row>
    <row r="46" spans="1:27" x14ac:dyDescent="0.2">
      <c r="A46" s="5">
        <v>2.9818250164232789</v>
      </c>
      <c r="B46" s="5">
        <v>0.27653220222617764</v>
      </c>
      <c r="C46" s="5">
        <v>3.0081382303335005</v>
      </c>
      <c r="D46" s="5">
        <v>0.82677428958346832</v>
      </c>
      <c r="E46" s="5">
        <v>1.4575892217933955</v>
      </c>
      <c r="F46" s="5">
        <v>0.83918605197785079</v>
      </c>
      <c r="G46" s="6">
        <v>6.08E-2</v>
      </c>
      <c r="I46" s="27">
        <v>5.4</v>
      </c>
      <c r="J46">
        <v>0.3</v>
      </c>
      <c r="K46">
        <v>3.3</v>
      </c>
      <c r="L46">
        <v>0.7</v>
      </c>
      <c r="M46" s="6">
        <v>3.7699999999999997E-2</v>
      </c>
      <c r="N46">
        <f t="shared" si="0"/>
        <v>0.49199999999999955</v>
      </c>
      <c r="Z46" s="27">
        <f>AVERAGE(Z2:Z44)</f>
        <v>2.9390792976149642</v>
      </c>
    </row>
    <row r="47" spans="1:27" x14ac:dyDescent="0.2">
      <c r="A47" s="5">
        <v>3.3073689922746734</v>
      </c>
      <c r="B47" s="5">
        <v>0.30079863602851964</v>
      </c>
      <c r="C47" s="5">
        <v>2.4296121940627127</v>
      </c>
      <c r="D47" s="5">
        <v>0.58670903834864141</v>
      </c>
      <c r="E47" s="5">
        <v>0.70978031807988251</v>
      </c>
      <c r="F47" s="5">
        <v>0.60720115188926393</v>
      </c>
      <c r="G47" s="6">
        <v>6.25E-2</v>
      </c>
      <c r="I47" s="27">
        <v>5.5</v>
      </c>
      <c r="J47">
        <v>0.3</v>
      </c>
      <c r="K47">
        <v>3.5</v>
      </c>
      <c r="L47">
        <v>0.9</v>
      </c>
      <c r="M47" s="6">
        <v>4.5900000000000003E-2</v>
      </c>
      <c r="N47">
        <f t="shared" si="0"/>
        <v>0.63999999999999968</v>
      </c>
      <c r="Z47">
        <f>STDEV(Z2:Z44)</f>
        <v>1.0091478729057028</v>
      </c>
    </row>
    <row r="48" spans="1:27" x14ac:dyDescent="0.2">
      <c r="A48" s="5">
        <v>3.2244958905433183</v>
      </c>
      <c r="B48" s="5">
        <v>0.27498823691363777</v>
      </c>
      <c r="C48" s="5">
        <v>2.8346267684753625</v>
      </c>
      <c r="D48" s="5">
        <v>0.67353311312875341</v>
      </c>
      <c r="E48" s="5">
        <v>1.157888905392837</v>
      </c>
      <c r="F48" s="5">
        <v>0.68854491873233781</v>
      </c>
      <c r="G48" s="6">
        <v>4.0399999999999998E-2</v>
      </c>
      <c r="I48" s="27">
        <v>5.3</v>
      </c>
      <c r="J48">
        <v>0.4</v>
      </c>
      <c r="K48">
        <v>3.7</v>
      </c>
      <c r="L48">
        <v>0.6</v>
      </c>
      <c r="M48" s="11">
        <v>5.4800000000000001E-2</v>
      </c>
      <c r="N48">
        <f t="shared" si="0"/>
        <v>0.94400000000000039</v>
      </c>
    </row>
    <row r="49" spans="1:18" x14ac:dyDescent="0.2">
      <c r="A49" s="5">
        <v>2.7864736746952588</v>
      </c>
      <c r="B49" s="5">
        <v>0.29252914409911368</v>
      </c>
      <c r="C49" s="5">
        <v>2.785400973140828</v>
      </c>
      <c r="D49" s="5">
        <v>0.71004021603845369</v>
      </c>
      <c r="E49" s="5">
        <v>1.3364346622992933</v>
      </c>
      <c r="F49" s="5">
        <v>0.72615158799783674</v>
      </c>
      <c r="G49" s="6">
        <v>5.9499999999999997E-2</v>
      </c>
      <c r="I49" s="27">
        <v>2.4</v>
      </c>
      <c r="J49">
        <v>0.3</v>
      </c>
      <c r="K49">
        <v>2.2000000000000002</v>
      </c>
      <c r="L49">
        <v>0.8</v>
      </c>
      <c r="M49" s="11">
        <v>0.12330000000000001</v>
      </c>
      <c r="N49">
        <f t="shared" si="0"/>
        <v>0.95200000000000018</v>
      </c>
    </row>
    <row r="50" spans="1:18" x14ac:dyDescent="0.2">
      <c r="A50" s="5">
        <v>2.8683827052008422</v>
      </c>
      <c r="B50" s="5">
        <v>0.35024407521633399</v>
      </c>
      <c r="C50" s="5">
        <v>2.9146107577250597</v>
      </c>
      <c r="D50" s="5">
        <v>0.68857856149171848</v>
      </c>
      <c r="E50" s="5">
        <v>1.4230517510206218</v>
      </c>
      <c r="F50" s="5">
        <v>0.7122574324016655</v>
      </c>
      <c r="G50" s="6">
        <v>5.3499999999999999E-2</v>
      </c>
      <c r="I50" s="27">
        <v>4.5</v>
      </c>
      <c r="J50">
        <v>0.3</v>
      </c>
      <c r="K50">
        <v>3.2</v>
      </c>
      <c r="L50">
        <v>0.7</v>
      </c>
      <c r="M50" s="11">
        <v>0.128</v>
      </c>
      <c r="N50">
        <f t="shared" si="0"/>
        <v>0.86000000000000032</v>
      </c>
    </row>
    <row r="51" spans="1:18" x14ac:dyDescent="0.2">
      <c r="A51" s="5">
        <v>3.0491998485197369</v>
      </c>
      <c r="B51" s="5">
        <v>0.33869700117328472</v>
      </c>
      <c r="C51" s="5">
        <v>3.0385170518799942</v>
      </c>
      <c r="D51" s="5">
        <v>0.74918149982748261</v>
      </c>
      <c r="E51" s="5">
        <v>1.4529331306497311</v>
      </c>
      <c r="F51" s="5">
        <v>0.76960511547820254</v>
      </c>
      <c r="G51" s="6">
        <v>1.67E-2</v>
      </c>
      <c r="I51" s="27">
        <v>5.3</v>
      </c>
      <c r="J51">
        <v>0.3</v>
      </c>
      <c r="K51">
        <v>3.8</v>
      </c>
      <c r="L51">
        <v>0.6</v>
      </c>
      <c r="M51" s="6">
        <v>3.5000000000000003E-2</v>
      </c>
      <c r="N51">
        <f t="shared" si="0"/>
        <v>1.044</v>
      </c>
    </row>
    <row r="52" spans="1:18" x14ac:dyDescent="0.2">
      <c r="A52" s="10">
        <v>5.1560383995848955</v>
      </c>
      <c r="B52" s="10">
        <v>0.34671114134786041</v>
      </c>
      <c r="C52" s="10">
        <v>2.7267239980404212</v>
      </c>
      <c r="D52" s="10">
        <v>0.66967824181270852</v>
      </c>
      <c r="E52" s="10">
        <v>4.5584030256275554E-2</v>
      </c>
      <c r="F52" s="10">
        <v>0.69352242732153457</v>
      </c>
      <c r="G52" s="11">
        <v>4.5600000000000002E-2</v>
      </c>
      <c r="I52" s="27">
        <v>4.9000000000000004</v>
      </c>
      <c r="J52">
        <v>0.3</v>
      </c>
      <c r="K52">
        <v>4</v>
      </c>
      <c r="L52">
        <v>0.7</v>
      </c>
      <c r="M52" s="6">
        <v>4.9399999999999999E-2</v>
      </c>
      <c r="N52">
        <f t="shared" si="0"/>
        <v>1.4519999999999995</v>
      </c>
    </row>
    <row r="53" spans="1:18" x14ac:dyDescent="0.2">
      <c r="A53" s="10">
        <v>5.4442688045872636</v>
      </c>
      <c r="B53" s="10">
        <v>0.3043612704737686</v>
      </c>
      <c r="C53" s="10">
        <v>3.6296996384395883</v>
      </c>
      <c r="D53" s="10">
        <v>0.68120548352527643</v>
      </c>
      <c r="E53" s="10">
        <v>0.79867986005421132</v>
      </c>
      <c r="F53" s="10">
        <v>0.69934943089880408</v>
      </c>
      <c r="G53" s="11">
        <v>5.3400000000000003E-2</v>
      </c>
      <c r="I53" s="27">
        <v>5</v>
      </c>
      <c r="J53">
        <v>0.3</v>
      </c>
      <c r="K53">
        <v>4.5999999999999996</v>
      </c>
      <c r="L53">
        <v>0.6</v>
      </c>
      <c r="M53" s="6">
        <v>4.2599999999999999E-2</v>
      </c>
      <c r="N53">
        <f t="shared" si="0"/>
        <v>1.9999999999999996</v>
      </c>
    </row>
    <row r="54" spans="1:18" x14ac:dyDescent="0.2">
      <c r="A54" s="10">
        <v>6.2455657999112351</v>
      </c>
      <c r="B54" s="10">
        <v>0.32580525219465162</v>
      </c>
      <c r="C54" s="10">
        <v>5.4064155957233382</v>
      </c>
      <c r="D54" s="10">
        <v>0.71065350335550248</v>
      </c>
      <c r="E54" s="10">
        <v>2.1587213797694957</v>
      </c>
      <c r="F54" s="10">
        <v>0.73056903047757904</v>
      </c>
      <c r="G54" s="11">
        <v>2.0199999999999999E-2</v>
      </c>
      <c r="I54" s="27">
        <v>5.2</v>
      </c>
      <c r="J54">
        <v>0.3</v>
      </c>
      <c r="K54">
        <v>4.4000000000000004</v>
      </c>
      <c r="L54">
        <v>0.7</v>
      </c>
      <c r="M54" s="11">
        <v>4.2099999999999999E-2</v>
      </c>
      <c r="N54">
        <f t="shared" si="0"/>
        <v>1.6960000000000002</v>
      </c>
    </row>
    <row r="55" spans="1:18" x14ac:dyDescent="0.2">
      <c r="A55" s="10">
        <v>5.3480610140446601</v>
      </c>
      <c r="B55" s="10">
        <v>0.33558021871596072</v>
      </c>
      <c r="C55" s="10">
        <v>3.9505526442405747</v>
      </c>
      <c r="D55" s="10">
        <v>0.67093354508715974</v>
      </c>
      <c r="E55" s="10">
        <v>1.1695609169373515</v>
      </c>
      <c r="F55" s="10">
        <v>0.69325512621165175</v>
      </c>
      <c r="G55" s="11">
        <v>4.7399999999999998E-2</v>
      </c>
      <c r="I55" s="27">
        <v>4.3</v>
      </c>
      <c r="J55">
        <v>0.3</v>
      </c>
      <c r="K55">
        <v>3.1</v>
      </c>
      <c r="L55">
        <v>0.8</v>
      </c>
      <c r="M55" s="6">
        <v>4.7800000000000002E-2</v>
      </c>
      <c r="N55">
        <f t="shared" si="0"/>
        <v>0.86400000000000032</v>
      </c>
    </row>
    <row r="56" spans="1:18" x14ac:dyDescent="0.2">
      <c r="A56" s="10">
        <v>5.9848824747087841</v>
      </c>
      <c r="B56" s="10">
        <v>0.34926118642440929</v>
      </c>
      <c r="C56" s="10">
        <v>4.6481484514368629</v>
      </c>
      <c r="D56" s="10">
        <v>0.70603512292924531</v>
      </c>
      <c r="E56" s="10">
        <v>1.5360095645882952</v>
      </c>
      <c r="F56" s="10">
        <v>0.72901982124819475</v>
      </c>
      <c r="G56" s="11">
        <v>6.1499999999999999E-2</v>
      </c>
      <c r="I56" s="27">
        <v>4</v>
      </c>
      <c r="J56">
        <v>0.3</v>
      </c>
      <c r="K56">
        <v>2.8</v>
      </c>
      <c r="L56">
        <v>0.8</v>
      </c>
      <c r="M56" s="6">
        <v>3.0599999999999999E-2</v>
      </c>
      <c r="N56">
        <f t="shared" si="0"/>
        <v>0.71999999999999975</v>
      </c>
    </row>
    <row r="57" spans="1:18" x14ac:dyDescent="0.2">
      <c r="A57" s="10">
        <v>3.6700399837697897</v>
      </c>
      <c r="B57" s="10">
        <v>0.44052325453427682</v>
      </c>
      <c r="C57" s="10">
        <v>1.5929644397070493</v>
      </c>
      <c r="D57" s="10">
        <v>0.90520837616992778</v>
      </c>
      <c r="E57" s="10">
        <v>-0.31545635185324139</v>
      </c>
      <c r="F57" s="10">
        <v>0.93374312730289422</v>
      </c>
      <c r="G57" s="11">
        <v>3.4500000000000003E-2</v>
      </c>
      <c r="I57" s="27">
        <v>5.3</v>
      </c>
      <c r="J57">
        <v>0.3</v>
      </c>
      <c r="K57">
        <v>4.0999999999999996</v>
      </c>
      <c r="L57">
        <v>0.8</v>
      </c>
      <c r="M57" s="6">
        <v>5.0299999999999997E-2</v>
      </c>
      <c r="N57">
        <f t="shared" si="0"/>
        <v>1.3439999999999999</v>
      </c>
    </row>
    <row r="58" spans="1:18" x14ac:dyDescent="0.2">
      <c r="A58" s="10">
        <v>6.7432620187190242</v>
      </c>
      <c r="B58" s="10">
        <v>0.42180532715440039</v>
      </c>
      <c r="C58" s="10">
        <v>4.3266087521015715</v>
      </c>
      <c r="D58" s="10">
        <v>0.85405952980815669</v>
      </c>
      <c r="E58" s="10">
        <v>0.82011250236767896</v>
      </c>
      <c r="F58" s="10">
        <v>0.88177501469139519</v>
      </c>
      <c r="G58" s="11">
        <v>4.6899999999999997E-2</v>
      </c>
      <c r="I58" s="27">
        <v>4.8</v>
      </c>
      <c r="J58">
        <v>0.3</v>
      </c>
      <c r="K58">
        <v>4.7</v>
      </c>
      <c r="L58">
        <v>0.9</v>
      </c>
      <c r="M58" s="6">
        <v>2.4500000000000001E-2</v>
      </c>
      <c r="N58">
        <f t="shared" si="0"/>
        <v>2.2040000000000002</v>
      </c>
      <c r="Q58" s="5"/>
    </row>
    <row r="59" spans="1:18" x14ac:dyDescent="0.2">
      <c r="A59" s="10">
        <v>6.3154005769206298</v>
      </c>
      <c r="B59" s="10">
        <v>0.44461494555489112</v>
      </c>
      <c r="C59" s="10">
        <v>4.0768386476563609</v>
      </c>
      <c r="D59" s="10">
        <v>0.83554683577138344</v>
      </c>
      <c r="E59" s="10">
        <v>0.79283034765763327</v>
      </c>
      <c r="F59" s="10">
        <v>0.86694397119791189</v>
      </c>
      <c r="G59" s="11">
        <v>4.9399999999999999E-2</v>
      </c>
      <c r="I59" s="27">
        <v>5.9</v>
      </c>
      <c r="J59">
        <v>0.3</v>
      </c>
      <c r="K59">
        <v>4.2</v>
      </c>
      <c r="L59">
        <v>0.8</v>
      </c>
      <c r="M59" s="6">
        <v>3.2599999999999997E-2</v>
      </c>
      <c r="N59">
        <f t="shared" si="0"/>
        <v>1.1319999999999997</v>
      </c>
      <c r="Q59" s="5"/>
    </row>
    <row r="60" spans="1:18" x14ac:dyDescent="0.2">
      <c r="A60" s="10">
        <v>6.6388735819523133</v>
      </c>
      <c r="B60" s="10">
        <v>0.47262440295208824</v>
      </c>
      <c r="C60" s="10">
        <v>3.7541352394574172</v>
      </c>
      <c r="D60" s="10">
        <v>0.88014714369725355</v>
      </c>
      <c r="E60" s="10">
        <v>0.30192097684221419</v>
      </c>
      <c r="F60" s="10">
        <v>0.91381577857941976</v>
      </c>
      <c r="G60" s="11">
        <v>3.9899999999999998E-2</v>
      </c>
      <c r="I60" s="27">
        <v>4.5</v>
      </c>
      <c r="J60">
        <v>0.3</v>
      </c>
      <c r="K60">
        <v>3.6</v>
      </c>
      <c r="L60">
        <v>0.8</v>
      </c>
      <c r="M60" s="6">
        <v>8.3500000000000005E-2</v>
      </c>
      <c r="N60">
        <f t="shared" si="0"/>
        <v>1.2600000000000002</v>
      </c>
      <c r="Q60" s="5"/>
    </row>
    <row r="61" spans="1:18" x14ac:dyDescent="0.2">
      <c r="A61" s="10">
        <v>4.1012675103798886</v>
      </c>
      <c r="B61" s="10">
        <v>0.4763090416804473</v>
      </c>
      <c r="C61" s="10">
        <v>3.3806369618097647</v>
      </c>
      <c r="D61" s="10">
        <v>0.80954110817974412</v>
      </c>
      <c r="E61" s="10">
        <v>1.2479778564122226</v>
      </c>
      <c r="F61" s="10">
        <v>0.84658285820971491</v>
      </c>
      <c r="G61" s="11">
        <v>4.5100000000000001E-2</v>
      </c>
      <c r="I61" s="27">
        <v>4.9000000000000004</v>
      </c>
      <c r="J61">
        <v>0.3</v>
      </c>
      <c r="K61">
        <v>3.4</v>
      </c>
      <c r="L61">
        <v>0.8</v>
      </c>
      <c r="M61" s="6">
        <v>6.8900000000000003E-2</v>
      </c>
      <c r="N61">
        <f t="shared" si="0"/>
        <v>0.85199999999999942</v>
      </c>
      <c r="Q61" s="5"/>
    </row>
    <row r="62" spans="1:18" x14ac:dyDescent="0.2">
      <c r="A62" s="10">
        <v>6.0053661843181043</v>
      </c>
      <c r="B62" s="10">
        <v>0.44892706735136556</v>
      </c>
      <c r="C62" s="10">
        <v>4.3474709448765845</v>
      </c>
      <c r="D62" s="10">
        <v>0.93815980927035214</v>
      </c>
      <c r="E62" s="10">
        <v>1.2246805290311702</v>
      </c>
      <c r="F62" s="10">
        <v>0.96676730919135456</v>
      </c>
      <c r="G62" s="11">
        <v>3.1E-2</v>
      </c>
      <c r="I62" s="27">
        <v>4.8</v>
      </c>
      <c r="J62">
        <v>0.4</v>
      </c>
      <c r="K62">
        <v>4</v>
      </c>
      <c r="L62">
        <v>0.9</v>
      </c>
      <c r="M62" s="11">
        <v>1.9900000000000001E-2</v>
      </c>
      <c r="N62">
        <f t="shared" si="0"/>
        <v>1.504</v>
      </c>
      <c r="Q62" s="5"/>
      <c r="R62" s="8"/>
    </row>
    <row r="63" spans="1:18" x14ac:dyDescent="0.2">
      <c r="A63" s="5">
        <v>5.0761905170409163</v>
      </c>
      <c r="B63" s="5">
        <v>0.57827363568459411</v>
      </c>
      <c r="C63" s="5">
        <v>3.1660078307827497</v>
      </c>
      <c r="D63" s="5">
        <v>0.94089303134908686</v>
      </c>
      <c r="E63" s="5">
        <v>0.52638876192147332</v>
      </c>
      <c r="F63" s="5">
        <v>0.98777606975816756</v>
      </c>
      <c r="G63" s="6">
        <v>0.05</v>
      </c>
      <c r="I63" s="27">
        <v>4.5999999999999996</v>
      </c>
      <c r="J63">
        <v>0.4</v>
      </c>
      <c r="K63">
        <v>3.8</v>
      </c>
      <c r="L63">
        <v>0.9</v>
      </c>
      <c r="M63" s="11">
        <v>2.7400000000000001E-2</v>
      </c>
      <c r="N63">
        <f t="shared" si="0"/>
        <v>1.4079999999999999</v>
      </c>
      <c r="Q63" s="5"/>
    </row>
    <row r="64" spans="1:18" x14ac:dyDescent="0.2">
      <c r="A64" s="5">
        <v>4.9216455913262926</v>
      </c>
      <c r="B64" s="5">
        <v>0.92305462497009449</v>
      </c>
      <c r="C64" s="5">
        <v>2.7143472039066463</v>
      </c>
      <c r="D64" s="5">
        <v>0.91448166762811034</v>
      </c>
      <c r="E64" s="5">
        <v>0.15509149641697384</v>
      </c>
      <c r="F64" s="5">
        <v>1.0327950374335682</v>
      </c>
      <c r="G64" s="6">
        <v>0.06</v>
      </c>
      <c r="I64" s="27">
        <v>3.5</v>
      </c>
      <c r="J64">
        <v>0.6</v>
      </c>
      <c r="K64">
        <v>2.4</v>
      </c>
      <c r="L64">
        <v>0.6</v>
      </c>
      <c r="M64" s="8">
        <v>0.1148</v>
      </c>
      <c r="N64">
        <f t="shared" si="0"/>
        <v>0.57999999999999985</v>
      </c>
      <c r="Q64" s="5"/>
    </row>
    <row r="65" spans="1:18" x14ac:dyDescent="0.2">
      <c r="A65" s="5">
        <v>5.475036887401151</v>
      </c>
      <c r="B65" s="5">
        <v>0.32720516084963053</v>
      </c>
      <c r="C65" s="5">
        <v>3.7867553955259581</v>
      </c>
      <c r="D65" s="5">
        <v>0.76551342546965107</v>
      </c>
      <c r="E65" s="5">
        <v>0.9397362140773593</v>
      </c>
      <c r="F65" s="5">
        <v>0.78419429896460258</v>
      </c>
      <c r="G65" s="6">
        <v>7.9299999999999995E-2</v>
      </c>
      <c r="I65" s="27">
        <v>5.6</v>
      </c>
      <c r="J65">
        <v>0.6</v>
      </c>
      <c r="K65">
        <v>3.9</v>
      </c>
      <c r="L65">
        <v>0.6</v>
      </c>
      <c r="M65" s="8">
        <v>6.7799999999999999E-2</v>
      </c>
      <c r="N65">
        <f t="shared" si="0"/>
        <v>0.98799999999999999</v>
      </c>
      <c r="Q65" s="5"/>
    </row>
    <row r="66" spans="1:18" x14ac:dyDescent="0.2">
      <c r="A66" s="5">
        <v>3.4528360471509076</v>
      </c>
      <c r="B66" s="5">
        <v>0.36456855807204264</v>
      </c>
      <c r="C66" s="5">
        <v>2.4386765290852681</v>
      </c>
      <c r="D66" s="5">
        <v>0.79361032009973986</v>
      </c>
      <c r="E66" s="5">
        <v>0.64320178456679611</v>
      </c>
      <c r="F66" s="5">
        <v>0.81593888699865391</v>
      </c>
      <c r="G66" s="6">
        <v>6.9000000000000006E-2</v>
      </c>
      <c r="I66" s="27">
        <v>3.5</v>
      </c>
      <c r="J66">
        <v>0.6</v>
      </c>
      <c r="K66">
        <v>2.1</v>
      </c>
      <c r="L66">
        <v>0.7</v>
      </c>
      <c r="M66" s="8">
        <v>4.1500000000000002E-2</v>
      </c>
      <c r="N66">
        <f t="shared" ref="N66:N129" si="2">K66-0.52*I66</f>
        <v>0.28000000000000003</v>
      </c>
      <c r="P66" s="10"/>
      <c r="Q66" s="5"/>
    </row>
    <row r="67" spans="1:18" x14ac:dyDescent="0.2">
      <c r="A67" s="5">
        <v>3.6074081224533305</v>
      </c>
      <c r="B67" s="5">
        <v>0.30108206033393414</v>
      </c>
      <c r="C67" s="5">
        <v>2.9175389462533725</v>
      </c>
      <c r="D67" s="5">
        <v>0.74745501088233635</v>
      </c>
      <c r="E67" s="5">
        <v>1.0416867225776405</v>
      </c>
      <c r="F67" s="5">
        <v>0.76367588894816218</v>
      </c>
      <c r="G67" s="6">
        <v>6.1800000000000001E-2</v>
      </c>
      <c r="I67" s="27">
        <v>3.2</v>
      </c>
      <c r="J67">
        <v>0.6</v>
      </c>
      <c r="K67">
        <v>2.2999999999999998</v>
      </c>
      <c r="L67">
        <v>0.8</v>
      </c>
      <c r="M67" s="8">
        <v>8.8800000000000004E-2</v>
      </c>
      <c r="N67">
        <f t="shared" si="2"/>
        <v>0.63599999999999968</v>
      </c>
      <c r="P67" s="10"/>
      <c r="Q67" s="5"/>
      <c r="R67" s="8"/>
    </row>
    <row r="68" spans="1:18" x14ac:dyDescent="0.2">
      <c r="A68" s="5">
        <v>7.6467429752038782</v>
      </c>
      <c r="B68" s="5">
        <v>0.33823902971047032</v>
      </c>
      <c r="C68" s="5">
        <v>6.1463257869048142</v>
      </c>
      <c r="D68" s="5">
        <v>0.80136525744867504</v>
      </c>
      <c r="E68" s="5">
        <v>2.1700194397987973</v>
      </c>
      <c r="F68" s="5">
        <v>0.82043985838788258</v>
      </c>
      <c r="G68" s="6">
        <v>3.3700000000000001E-2</v>
      </c>
      <c r="I68" s="27">
        <v>5.7</v>
      </c>
      <c r="J68">
        <v>0.4</v>
      </c>
      <c r="K68">
        <v>3.7</v>
      </c>
      <c r="L68">
        <v>0.8</v>
      </c>
      <c r="M68" s="8">
        <v>3.04E-2</v>
      </c>
      <c r="N68">
        <f t="shared" si="2"/>
        <v>0.73599999999999977</v>
      </c>
      <c r="P68" s="10"/>
      <c r="Q68" s="5"/>
    </row>
    <row r="69" spans="1:18" x14ac:dyDescent="0.2">
      <c r="A69" s="5">
        <v>5.3139461020218635</v>
      </c>
      <c r="B69" s="5">
        <v>0.31558914973732177</v>
      </c>
      <c r="C69" s="5">
        <v>4.2511140983772107</v>
      </c>
      <c r="D69" s="5">
        <v>0.63240651818555604</v>
      </c>
      <c r="E69" s="5">
        <v>1.4878621253258415</v>
      </c>
      <c r="F69" s="5">
        <v>0.6533520497670231</v>
      </c>
      <c r="G69" s="6">
        <v>3.3300000000000003E-2</v>
      </c>
      <c r="I69" s="27">
        <v>4.2</v>
      </c>
      <c r="J69">
        <v>0.4</v>
      </c>
      <c r="K69">
        <v>2.8</v>
      </c>
      <c r="L69">
        <v>0.8</v>
      </c>
      <c r="M69" s="8">
        <v>7.3800000000000004E-2</v>
      </c>
      <c r="N69">
        <f t="shared" si="2"/>
        <v>0.61599999999999966</v>
      </c>
      <c r="P69" s="10"/>
      <c r="Q69" s="5"/>
    </row>
    <row r="70" spans="1:18" x14ac:dyDescent="0.2">
      <c r="A70" s="5">
        <v>7.4679344582954261</v>
      </c>
      <c r="B70" s="5">
        <v>0.31535100156439971</v>
      </c>
      <c r="C70" s="5">
        <v>5.824895657464694</v>
      </c>
      <c r="D70" s="5">
        <v>0.72788048937924277</v>
      </c>
      <c r="E70" s="5">
        <v>1.9415697391510722</v>
      </c>
      <c r="F70" s="5">
        <v>0.74612349778794118</v>
      </c>
      <c r="G70" s="6">
        <v>0.04</v>
      </c>
      <c r="I70" s="27">
        <v>7.8</v>
      </c>
      <c r="J70">
        <v>0.4</v>
      </c>
      <c r="K70">
        <v>5.9</v>
      </c>
      <c r="L70">
        <v>0.8</v>
      </c>
      <c r="M70" s="8">
        <v>5.5800000000000002E-2</v>
      </c>
      <c r="N70">
        <f t="shared" si="2"/>
        <v>1.8440000000000003</v>
      </c>
      <c r="P70" s="10"/>
      <c r="Q70" s="9"/>
    </row>
    <row r="71" spans="1:18" x14ac:dyDescent="0.2">
      <c r="A71" s="10">
        <v>5.3088293061224494</v>
      </c>
      <c r="B71" s="10">
        <v>0.29161924679601819</v>
      </c>
      <c r="C71" s="10">
        <v>4.3977305235615916</v>
      </c>
      <c r="D71" s="10">
        <v>0.8021552865413315</v>
      </c>
      <c r="E71" s="10">
        <v>1.6371392843779176</v>
      </c>
      <c r="F71" s="10">
        <v>0.81636291097633362</v>
      </c>
      <c r="G71" s="11">
        <v>1.14E-2</v>
      </c>
      <c r="I71" s="27">
        <v>7.9</v>
      </c>
      <c r="J71">
        <v>0.4</v>
      </c>
      <c r="K71">
        <v>4.5999999999999996</v>
      </c>
      <c r="L71">
        <v>0.8</v>
      </c>
      <c r="M71" s="8">
        <v>2.7799999999999998E-2</v>
      </c>
      <c r="N71">
        <f t="shared" si="2"/>
        <v>0.4919999999999991</v>
      </c>
      <c r="P71" s="10"/>
      <c r="Q71" s="9"/>
    </row>
    <row r="72" spans="1:18" x14ac:dyDescent="0.2">
      <c r="A72" s="10">
        <v>5.3511039544735119</v>
      </c>
      <c r="B72" s="10">
        <v>0.27212237090925723</v>
      </c>
      <c r="C72" s="10">
        <v>4.5173160596307529</v>
      </c>
      <c r="D72" s="10">
        <v>0.82161921692519158</v>
      </c>
      <c r="E72" s="10">
        <v>1.7347420033045267</v>
      </c>
      <c r="F72" s="10">
        <v>0.83371542851081337</v>
      </c>
      <c r="G72" s="11">
        <v>2.81E-2</v>
      </c>
      <c r="I72" s="27">
        <v>3.1</v>
      </c>
      <c r="J72">
        <v>0.4</v>
      </c>
      <c r="K72">
        <v>2.2000000000000002</v>
      </c>
      <c r="L72">
        <v>0.7</v>
      </c>
      <c r="M72" s="8">
        <v>9.8599999999999993E-2</v>
      </c>
      <c r="N72">
        <f t="shared" si="2"/>
        <v>0.58800000000000008</v>
      </c>
      <c r="P72" s="10"/>
      <c r="Q72" s="9"/>
    </row>
    <row r="73" spans="1:18" x14ac:dyDescent="0.2">
      <c r="A73" s="5">
        <v>5.5969599668579573</v>
      </c>
      <c r="B73" s="5">
        <v>0.27404467095001606</v>
      </c>
      <c r="C73" s="5">
        <v>2.8625497392717527</v>
      </c>
      <c r="D73" s="5">
        <v>0.73881837306773768</v>
      </c>
      <c r="E73" s="5">
        <v>-4.7869443494385155E-2</v>
      </c>
      <c r="F73" s="5">
        <v>0.75243588339982626</v>
      </c>
      <c r="G73" s="6">
        <v>4.1500000000000002E-2</v>
      </c>
      <c r="I73" s="27">
        <v>5.3</v>
      </c>
      <c r="J73">
        <v>0.4</v>
      </c>
      <c r="K73">
        <v>3.5</v>
      </c>
      <c r="L73">
        <v>0.8</v>
      </c>
      <c r="M73" s="8">
        <v>3.8800000000000001E-2</v>
      </c>
      <c r="N73">
        <f t="shared" si="2"/>
        <v>0.74400000000000022</v>
      </c>
      <c r="P73" s="10"/>
      <c r="Q73" s="9"/>
    </row>
    <row r="74" spans="1:18" x14ac:dyDescent="0.2">
      <c r="A74" s="5">
        <v>5.5017097857994255</v>
      </c>
      <c r="B74" s="5">
        <v>0.21634584334720883</v>
      </c>
      <c r="C74" s="5">
        <v>3.2268351641008444</v>
      </c>
      <c r="D74" s="5">
        <v>0.84406864181551422</v>
      </c>
      <c r="E74" s="5">
        <v>0.36594607548514313</v>
      </c>
      <c r="F74" s="5">
        <v>0.85153278607927729</v>
      </c>
      <c r="G74" s="6">
        <v>6.0999999999999999E-2</v>
      </c>
      <c r="I74" s="27">
        <v>5.8</v>
      </c>
      <c r="J74">
        <v>0.3</v>
      </c>
      <c r="K74">
        <v>3.5</v>
      </c>
      <c r="L74">
        <v>1.2</v>
      </c>
      <c r="M74" s="9">
        <v>0.08</v>
      </c>
      <c r="N74">
        <f t="shared" si="2"/>
        <v>0.48399999999999999</v>
      </c>
    </row>
    <row r="75" spans="1:18" x14ac:dyDescent="0.2">
      <c r="A75" s="5">
        <v>5.4130010520072815</v>
      </c>
      <c r="B75" s="5">
        <v>0.25156715546348568</v>
      </c>
      <c r="C75" s="5">
        <v>3.2704011856814201</v>
      </c>
      <c r="D75" s="5">
        <v>0.7216688777531316</v>
      </c>
      <c r="E75" s="5">
        <v>0.45564063863763371</v>
      </c>
      <c r="F75" s="5">
        <v>0.73342928263882723</v>
      </c>
      <c r="G75" s="6">
        <v>3.7699999999999997E-2</v>
      </c>
      <c r="I75" s="27">
        <v>5.6</v>
      </c>
      <c r="J75">
        <v>0.3</v>
      </c>
      <c r="K75">
        <v>3.7</v>
      </c>
      <c r="L75">
        <v>1.2</v>
      </c>
      <c r="M75" s="9">
        <v>7.0000000000000007E-2</v>
      </c>
      <c r="N75">
        <f t="shared" si="2"/>
        <v>0.78800000000000026</v>
      </c>
    </row>
    <row r="76" spans="1:18" x14ac:dyDescent="0.2">
      <c r="A76" s="10">
        <v>5.6361724149182137</v>
      </c>
      <c r="B76" s="10">
        <v>0.28318767555668511</v>
      </c>
      <c r="C76" s="10">
        <v>2.9485142712096799</v>
      </c>
      <c r="D76" s="10">
        <v>0.86756196488513437</v>
      </c>
      <c r="E76" s="10">
        <v>1.7704615452208472E-2</v>
      </c>
      <c r="F76" s="10">
        <v>0.87997077287131165</v>
      </c>
      <c r="G76" s="11">
        <v>4.1399999999999999E-2</v>
      </c>
      <c r="I76" s="27">
        <v>6.3</v>
      </c>
      <c r="J76">
        <v>0.3</v>
      </c>
      <c r="K76">
        <v>4.2</v>
      </c>
      <c r="L76">
        <v>1.1000000000000001</v>
      </c>
      <c r="M76" s="9">
        <v>0.06</v>
      </c>
      <c r="N76">
        <f t="shared" si="2"/>
        <v>0.92400000000000038</v>
      </c>
    </row>
    <row r="77" spans="1:18" x14ac:dyDescent="0.2">
      <c r="A77" s="10">
        <v>4.783890349500231</v>
      </c>
      <c r="B77" s="10">
        <v>0.28649486036521171</v>
      </c>
      <c r="C77" s="10">
        <v>2.680034423475</v>
      </c>
      <c r="D77" s="10">
        <v>0.81863485054678065</v>
      </c>
      <c r="E77" s="10">
        <v>0.19241144173487967</v>
      </c>
      <c r="F77" s="10">
        <v>0.83208008184668769</v>
      </c>
      <c r="G77" s="11">
        <v>5.6899999999999999E-2</v>
      </c>
      <c r="I77" s="27">
        <v>5.4</v>
      </c>
      <c r="J77">
        <v>0.4</v>
      </c>
      <c r="K77">
        <v>3.3</v>
      </c>
      <c r="L77">
        <v>1.1000000000000001</v>
      </c>
      <c r="M77" s="9">
        <v>0.11</v>
      </c>
      <c r="N77">
        <f t="shared" si="2"/>
        <v>0.49199999999999955</v>
      </c>
    </row>
    <row r="78" spans="1:18" x14ac:dyDescent="0.2">
      <c r="A78" s="10">
        <v>5.2138603835135786</v>
      </c>
      <c r="B78" s="10">
        <v>0.26594497392486766</v>
      </c>
      <c r="C78" s="10">
        <v>3.2477883636135285</v>
      </c>
      <c r="D78" s="10">
        <v>0.84799344688311862</v>
      </c>
      <c r="E78" s="10">
        <v>0.53658096418646739</v>
      </c>
      <c r="F78" s="10">
        <v>0.8591957829973722</v>
      </c>
      <c r="G78" s="11">
        <v>0.155</v>
      </c>
      <c r="I78" s="27">
        <v>5.6</v>
      </c>
      <c r="J78">
        <v>0.3</v>
      </c>
      <c r="K78">
        <v>3.4</v>
      </c>
      <c r="L78">
        <v>1.1000000000000001</v>
      </c>
      <c r="M78" s="9">
        <v>0.14000000000000001</v>
      </c>
      <c r="N78">
        <f t="shared" si="2"/>
        <v>0.48799999999999999</v>
      </c>
    </row>
    <row r="79" spans="1:18" x14ac:dyDescent="0.2">
      <c r="A79" s="5">
        <v>5.5292822706527893</v>
      </c>
      <c r="B79" s="5">
        <v>0.29563291006500558</v>
      </c>
      <c r="C79" s="5">
        <v>3.5357260113928053</v>
      </c>
      <c r="D79" s="5">
        <v>0.87273090441664003</v>
      </c>
      <c r="E79" s="5">
        <v>0.66049923065335481</v>
      </c>
      <c r="F79" s="5">
        <v>0.88616695480001839</v>
      </c>
      <c r="G79" s="6">
        <v>4.5900000000000003E-2</v>
      </c>
      <c r="I79" s="27">
        <v>4.3</v>
      </c>
      <c r="J79">
        <v>0.5</v>
      </c>
      <c r="K79">
        <v>2.8</v>
      </c>
      <c r="L79">
        <v>0.7</v>
      </c>
      <c r="M79" s="11">
        <v>0.06</v>
      </c>
      <c r="N79">
        <f t="shared" si="2"/>
        <v>0.56400000000000006</v>
      </c>
      <c r="P79" s="10"/>
      <c r="Q79" s="11"/>
    </row>
    <row r="80" spans="1:18" x14ac:dyDescent="0.2">
      <c r="A80" s="5">
        <v>5.5363081844825786</v>
      </c>
      <c r="B80" s="5">
        <v>0.29919120178479131</v>
      </c>
      <c r="C80" s="5">
        <v>3.1834551998096234</v>
      </c>
      <c r="D80" s="5">
        <v>0.88762043363590726</v>
      </c>
      <c r="E80" s="5">
        <v>0.30457494387868245</v>
      </c>
      <c r="F80" s="5">
        <v>0.90115203582356274</v>
      </c>
      <c r="G80" s="6">
        <v>3.0099999999999998E-2</v>
      </c>
      <c r="I80" s="27">
        <v>4.5999999999999996</v>
      </c>
      <c r="J80">
        <v>0.5</v>
      </c>
      <c r="K80">
        <v>4.5</v>
      </c>
      <c r="L80">
        <v>0.9</v>
      </c>
      <c r="M80" s="11">
        <v>0.08</v>
      </c>
      <c r="N80">
        <f t="shared" si="2"/>
        <v>2.1080000000000001</v>
      </c>
      <c r="P80" s="10"/>
      <c r="Q80" s="11"/>
    </row>
    <row r="81" spans="1:17" x14ac:dyDescent="0.2">
      <c r="A81" s="5">
        <v>5.2823174395685246</v>
      </c>
      <c r="B81" s="5">
        <v>0.27300073537063779</v>
      </c>
      <c r="C81" s="5">
        <v>3.0543515258717466</v>
      </c>
      <c r="D81" s="5">
        <v>0.84127904124424635</v>
      </c>
      <c r="E81" s="5">
        <v>0.30754645729611374</v>
      </c>
      <c r="F81" s="5">
        <v>0.85317241833402524</v>
      </c>
      <c r="G81" s="6">
        <v>3.0099999999999998E-2</v>
      </c>
      <c r="I81" s="27">
        <v>4.5</v>
      </c>
      <c r="J81">
        <v>0.4</v>
      </c>
      <c r="K81">
        <v>2.9</v>
      </c>
      <c r="L81">
        <v>0.8</v>
      </c>
      <c r="M81" s="11">
        <v>0.04</v>
      </c>
      <c r="N81">
        <f t="shared" si="2"/>
        <v>0.56000000000000005</v>
      </c>
      <c r="P81" s="10"/>
      <c r="Q81" s="11"/>
    </row>
    <row r="82" spans="1:17" x14ac:dyDescent="0.2">
      <c r="A82" s="10">
        <v>5.3430187294588585</v>
      </c>
      <c r="B82" s="10">
        <v>0.36979792075731333</v>
      </c>
      <c r="C82" s="10">
        <v>3.7229271153661454</v>
      </c>
      <c r="D82" s="10">
        <v>0.64776841222973924</v>
      </c>
      <c r="E82" s="10">
        <v>0.94455737604753898</v>
      </c>
      <c r="F82" s="10">
        <v>0.67570796330704341</v>
      </c>
      <c r="G82" s="11">
        <v>5.4800000000000001E-2</v>
      </c>
      <c r="I82" s="27">
        <v>3.9</v>
      </c>
      <c r="J82">
        <v>0.5</v>
      </c>
      <c r="K82">
        <v>3.3</v>
      </c>
      <c r="L82">
        <v>0.8</v>
      </c>
      <c r="M82" s="11">
        <v>0.11</v>
      </c>
      <c r="N82">
        <f t="shared" si="2"/>
        <v>1.2719999999999998</v>
      </c>
      <c r="P82" s="10"/>
      <c r="Q82" s="11"/>
    </row>
    <row r="83" spans="1:17" x14ac:dyDescent="0.2">
      <c r="A83" s="10">
        <v>2.3503472914339452</v>
      </c>
      <c r="B83" s="10">
        <v>0.28404287597456984</v>
      </c>
      <c r="C83" s="10">
        <v>2.2403498493149239</v>
      </c>
      <c r="D83" s="10">
        <v>0.81053776701591018</v>
      </c>
      <c r="E83" s="10">
        <v>1.0181692577692723</v>
      </c>
      <c r="F83" s="10">
        <v>0.8238855744926652</v>
      </c>
      <c r="G83" s="11">
        <v>0.12330000000000001</v>
      </c>
      <c r="I83" s="27">
        <v>4.4000000000000004</v>
      </c>
      <c r="J83">
        <v>0.5</v>
      </c>
      <c r="K83">
        <v>2.8</v>
      </c>
      <c r="L83">
        <v>0.8</v>
      </c>
      <c r="M83" s="11">
        <v>0.13</v>
      </c>
      <c r="N83">
        <f t="shared" si="2"/>
        <v>0.51199999999999957</v>
      </c>
      <c r="P83" s="10"/>
      <c r="Q83" s="11"/>
    </row>
    <row r="84" spans="1:17" x14ac:dyDescent="0.2">
      <c r="A84" s="10">
        <v>4.4939381693412015</v>
      </c>
      <c r="B84" s="10">
        <v>0.31758828755904223</v>
      </c>
      <c r="C84" s="10">
        <v>3.2003211861686256</v>
      </c>
      <c r="D84" s="10">
        <v>0.68115468151819125</v>
      </c>
      <c r="E84" s="10">
        <v>0.86347333811120075</v>
      </c>
      <c r="F84" s="10">
        <v>0.70088862994692058</v>
      </c>
      <c r="G84" s="11">
        <v>0.128</v>
      </c>
      <c r="I84" s="27">
        <v>5.2</v>
      </c>
      <c r="J84">
        <v>0.5</v>
      </c>
      <c r="K84">
        <v>3.5</v>
      </c>
      <c r="L84">
        <v>0.7</v>
      </c>
      <c r="M84" s="11">
        <v>0.14000000000000001</v>
      </c>
      <c r="N84">
        <f t="shared" si="2"/>
        <v>0.79599999999999982</v>
      </c>
      <c r="P84" s="10"/>
      <c r="Q84" s="11"/>
    </row>
    <row r="85" spans="1:17" x14ac:dyDescent="0.2">
      <c r="A85" s="5">
        <v>5.3250529418376944</v>
      </c>
      <c r="B85" s="5">
        <v>0.32684638896055035</v>
      </c>
      <c r="C85" s="5">
        <v>3.8405343113783785</v>
      </c>
      <c r="D85" s="5">
        <v>0.63782879743081056</v>
      </c>
      <c r="E85" s="5">
        <v>1.0715067816227775</v>
      </c>
      <c r="F85" s="5">
        <v>0.66008485665897043</v>
      </c>
      <c r="G85" s="6">
        <v>3.5000000000000003E-2</v>
      </c>
      <c r="I85" s="27">
        <v>4.2</v>
      </c>
      <c r="J85">
        <v>0.5</v>
      </c>
      <c r="K85">
        <v>2.7</v>
      </c>
      <c r="L85">
        <v>0.8</v>
      </c>
      <c r="M85" s="11">
        <v>7.0000000000000007E-2</v>
      </c>
      <c r="N85">
        <f t="shared" si="2"/>
        <v>0.51600000000000001</v>
      </c>
      <c r="P85" s="10"/>
      <c r="Q85" s="11"/>
    </row>
    <row r="86" spans="1:17" x14ac:dyDescent="0.2">
      <c r="A86" s="5">
        <v>4.8544390095062599</v>
      </c>
      <c r="B86" s="5">
        <v>0.32501998044863756</v>
      </c>
      <c r="C86" s="5">
        <v>3.9789851143246162</v>
      </c>
      <c r="D86" s="5">
        <v>0.68691017397856369</v>
      </c>
      <c r="E86" s="5">
        <v>1.454676829381361</v>
      </c>
      <c r="F86" s="5">
        <v>0.70739670552446154</v>
      </c>
      <c r="G86" s="6">
        <v>4.9399999999999999E-2</v>
      </c>
      <c r="I86" s="27">
        <v>3.3</v>
      </c>
      <c r="J86">
        <v>0.3</v>
      </c>
      <c r="K86">
        <v>2.9</v>
      </c>
      <c r="L86">
        <v>0.8</v>
      </c>
      <c r="M86" s="11">
        <v>0.1</v>
      </c>
      <c r="N86">
        <f t="shared" si="2"/>
        <v>1.1839999999999999</v>
      </c>
      <c r="P86" s="10"/>
      <c r="Q86" s="11"/>
    </row>
    <row r="87" spans="1:17" x14ac:dyDescent="0.2">
      <c r="A87" s="5">
        <v>4.9741520046454522</v>
      </c>
      <c r="B87" s="5">
        <v>0.25219461029035772</v>
      </c>
      <c r="C87" s="5">
        <v>4.6145218838862894</v>
      </c>
      <c r="D87" s="5">
        <v>0.59022003604797535</v>
      </c>
      <c r="E87" s="5">
        <v>2.0279628414706541</v>
      </c>
      <c r="F87" s="5">
        <v>0.60461368211042299</v>
      </c>
      <c r="G87" s="6">
        <v>4.2599999999999999E-2</v>
      </c>
      <c r="I87" s="27">
        <v>4.8</v>
      </c>
      <c r="J87">
        <v>0.3</v>
      </c>
      <c r="K87">
        <v>3.2</v>
      </c>
      <c r="L87">
        <v>0.9</v>
      </c>
      <c r="M87" s="11">
        <v>7.0000000000000007E-2</v>
      </c>
      <c r="N87">
        <f t="shared" si="2"/>
        <v>0.70400000000000018</v>
      </c>
      <c r="P87" s="10"/>
      <c r="Q87" s="11"/>
    </row>
    <row r="88" spans="1:17" x14ac:dyDescent="0.2">
      <c r="A88" s="10">
        <v>5.1508206248075004</v>
      </c>
      <c r="B88" s="10">
        <v>0.33422784017608415</v>
      </c>
      <c r="C88" s="10">
        <v>4.4196177243440191</v>
      </c>
      <c r="D88" s="10">
        <v>0.68761055412995509</v>
      </c>
      <c r="E88" s="10">
        <v>1.741190999444119</v>
      </c>
      <c r="F88" s="10">
        <v>0.70923492914599984</v>
      </c>
      <c r="G88" s="11">
        <v>4.2099999999999999E-2</v>
      </c>
      <c r="I88" s="27">
        <v>4.3</v>
      </c>
      <c r="J88">
        <v>0.3</v>
      </c>
      <c r="K88">
        <v>3</v>
      </c>
      <c r="L88">
        <v>0.8</v>
      </c>
      <c r="M88" s="11">
        <v>0.09</v>
      </c>
      <c r="N88">
        <f t="shared" si="2"/>
        <v>0.76400000000000023</v>
      </c>
      <c r="P88" s="10"/>
      <c r="Q88" s="11"/>
    </row>
    <row r="89" spans="1:17" x14ac:dyDescent="0.2">
      <c r="A89" s="5">
        <v>4.2918644213745969</v>
      </c>
      <c r="B89" s="5">
        <v>0.31295626919240299</v>
      </c>
      <c r="C89" s="5">
        <v>3.0644923085252089</v>
      </c>
      <c r="D89" s="5">
        <v>0.79108570860835203</v>
      </c>
      <c r="E89" s="5">
        <v>0.83272280941041865</v>
      </c>
      <c r="F89" s="5">
        <v>0.80765092345034351</v>
      </c>
      <c r="G89" s="6">
        <v>4.7800000000000002E-2</v>
      </c>
      <c r="I89" s="27">
        <v>4.0999999999999996</v>
      </c>
      <c r="J89">
        <v>0.4</v>
      </c>
      <c r="K89">
        <v>2.9</v>
      </c>
      <c r="L89">
        <v>0.8</v>
      </c>
      <c r="M89" s="11">
        <v>0.08</v>
      </c>
      <c r="N89">
        <f t="shared" si="2"/>
        <v>0.76800000000000024</v>
      </c>
      <c r="P89" s="10"/>
      <c r="Q89" s="11"/>
    </row>
    <row r="90" spans="1:17" x14ac:dyDescent="0.2">
      <c r="A90" s="5">
        <v>4.5967784323164498</v>
      </c>
      <c r="B90" s="5">
        <v>0.30117777870274498</v>
      </c>
      <c r="C90" s="5">
        <v>2.4223713023808209</v>
      </c>
      <c r="D90" s="5">
        <v>0.65142705025266423</v>
      </c>
      <c r="E90" s="5">
        <v>3.2046517576266975E-2</v>
      </c>
      <c r="F90" s="5">
        <v>0.66998855192190199</v>
      </c>
      <c r="G90" s="6">
        <v>5.3199999999999997E-2</v>
      </c>
      <c r="I90" s="27">
        <v>4.3</v>
      </c>
      <c r="J90">
        <v>0.4</v>
      </c>
      <c r="K90">
        <v>2.9</v>
      </c>
      <c r="L90">
        <v>0.9</v>
      </c>
      <c r="M90" s="11">
        <v>0.11</v>
      </c>
      <c r="N90">
        <f t="shared" si="2"/>
        <v>0.66400000000000015</v>
      </c>
      <c r="P90" s="10"/>
      <c r="Q90" s="11"/>
    </row>
    <row r="91" spans="1:17" x14ac:dyDescent="0.2">
      <c r="A91" s="5">
        <v>4.0066331207317809</v>
      </c>
      <c r="B91" s="5">
        <v>0.29245087246694446</v>
      </c>
      <c r="C91" s="5">
        <v>2.789991264987032</v>
      </c>
      <c r="D91" s="5">
        <v>0.76910499174791414</v>
      </c>
      <c r="E91" s="5">
        <v>0.70654204220650563</v>
      </c>
      <c r="F91" s="5">
        <v>0.78399561720361965</v>
      </c>
      <c r="G91" s="6">
        <v>3.0599999999999999E-2</v>
      </c>
      <c r="I91" s="27">
        <v>4</v>
      </c>
      <c r="J91">
        <v>0.3</v>
      </c>
      <c r="K91">
        <v>2.9</v>
      </c>
      <c r="L91">
        <v>0.7</v>
      </c>
      <c r="M91" s="11">
        <v>0.06</v>
      </c>
      <c r="N91">
        <f t="shared" si="2"/>
        <v>0.81999999999999984</v>
      </c>
      <c r="P91" s="10"/>
      <c r="Q91" s="11"/>
    </row>
    <row r="92" spans="1:17" x14ac:dyDescent="0.2">
      <c r="A92" s="5">
        <v>5.2687411674394387</v>
      </c>
      <c r="B92" s="5">
        <v>0.30978756707824473</v>
      </c>
      <c r="C92" s="5">
        <v>4.051935757376377</v>
      </c>
      <c r="D92" s="5">
        <v>0.76003154740510548</v>
      </c>
      <c r="E92" s="5">
        <v>1.3121903503078687</v>
      </c>
      <c r="F92" s="5">
        <v>0.7769155625285642</v>
      </c>
      <c r="G92" s="6">
        <v>5.0299999999999997E-2</v>
      </c>
      <c r="I92" s="27">
        <v>4.4000000000000004</v>
      </c>
      <c r="J92">
        <v>0.3</v>
      </c>
      <c r="K92">
        <v>3.6</v>
      </c>
      <c r="L92">
        <v>0.8</v>
      </c>
      <c r="M92" s="11">
        <v>0.14000000000000001</v>
      </c>
      <c r="N92">
        <f t="shared" si="2"/>
        <v>1.3119999999999998</v>
      </c>
      <c r="P92" s="10"/>
      <c r="Q92" s="11"/>
    </row>
    <row r="93" spans="1:17" x14ac:dyDescent="0.2">
      <c r="A93" s="5">
        <v>4.8002350395239723</v>
      </c>
      <c r="B93" s="5">
        <v>0.3192867081249533</v>
      </c>
      <c r="C93" s="5">
        <v>4.6756682265685363</v>
      </c>
      <c r="D93" s="5">
        <v>0.88140082650975338</v>
      </c>
      <c r="E93" s="5">
        <v>2.1795460060160705</v>
      </c>
      <c r="F93" s="5">
        <v>0.8969019317120982</v>
      </c>
      <c r="G93" s="6">
        <v>2.4500000000000001E-2</v>
      </c>
      <c r="I93" s="27">
        <v>4.2</v>
      </c>
      <c r="J93">
        <v>0.4</v>
      </c>
      <c r="K93">
        <v>2.2999999999999998</v>
      </c>
      <c r="L93">
        <v>0.8</v>
      </c>
      <c r="M93" s="11">
        <v>0.06</v>
      </c>
      <c r="N93">
        <f t="shared" si="2"/>
        <v>0.11599999999999966</v>
      </c>
      <c r="P93" s="10"/>
      <c r="Q93" s="11"/>
    </row>
    <row r="94" spans="1:17" x14ac:dyDescent="0.2">
      <c r="A94" s="5">
        <v>5.9217318413305078</v>
      </c>
      <c r="B94" s="5">
        <v>0.28011168673811265</v>
      </c>
      <c r="C94" s="5">
        <v>4.1668072878777371</v>
      </c>
      <c r="D94" s="5">
        <v>0.76604781392895638</v>
      </c>
      <c r="E94" s="5">
        <v>1.087506730385873</v>
      </c>
      <c r="F94" s="5">
        <v>0.77977274166959365</v>
      </c>
      <c r="G94" s="6">
        <v>3.2599999999999997E-2</v>
      </c>
      <c r="I94" s="27">
        <v>4.5</v>
      </c>
      <c r="J94">
        <v>0.3</v>
      </c>
      <c r="K94">
        <v>3.3</v>
      </c>
      <c r="L94">
        <v>0.8</v>
      </c>
      <c r="M94" s="11">
        <v>0.08</v>
      </c>
      <c r="N94">
        <f t="shared" si="2"/>
        <v>0.96</v>
      </c>
      <c r="P94" s="10"/>
      <c r="Q94" s="11"/>
    </row>
    <row r="95" spans="1:17" x14ac:dyDescent="0.2">
      <c r="A95" s="5">
        <v>4.4649772939671042</v>
      </c>
      <c r="B95" s="5">
        <v>0.30545419921965</v>
      </c>
      <c r="C95" s="5">
        <v>3.6420072984458476</v>
      </c>
      <c r="D95" s="5">
        <v>0.7711817237766263</v>
      </c>
      <c r="E95" s="5">
        <v>1.3202191055829533</v>
      </c>
      <c r="F95" s="5">
        <v>0.78736915376833561</v>
      </c>
      <c r="G95" s="6">
        <v>8.3500000000000005E-2</v>
      </c>
      <c r="I95" s="27">
        <v>3.6</v>
      </c>
      <c r="J95">
        <v>0.3</v>
      </c>
      <c r="K95">
        <v>2.2999999999999998</v>
      </c>
      <c r="L95">
        <v>0.9</v>
      </c>
      <c r="M95" s="11">
        <v>0.1</v>
      </c>
      <c r="N95">
        <f t="shared" si="2"/>
        <v>0.42799999999999971</v>
      </c>
      <c r="P95" s="10"/>
      <c r="Q95" s="11"/>
    </row>
    <row r="96" spans="1:17" x14ac:dyDescent="0.2">
      <c r="A96" s="5">
        <v>4.888124962757523</v>
      </c>
      <c r="B96" s="5">
        <v>0.31553113261437499</v>
      </c>
      <c r="C96" s="5">
        <v>3.4454508600514764</v>
      </c>
      <c r="D96" s="5">
        <v>0.78287491025562073</v>
      </c>
      <c r="E96" s="5">
        <v>0.90362587941756445</v>
      </c>
      <c r="F96" s="5">
        <v>0.79988381712046885</v>
      </c>
      <c r="G96" s="6">
        <v>6.8900000000000003E-2</v>
      </c>
      <c r="I96" s="27">
        <v>4.5999999999999996</v>
      </c>
      <c r="J96">
        <v>0.3</v>
      </c>
      <c r="K96">
        <v>4.3</v>
      </c>
      <c r="L96">
        <v>0.7</v>
      </c>
      <c r="M96" s="4">
        <v>0.06</v>
      </c>
      <c r="N96">
        <f t="shared" si="2"/>
        <v>1.9079999999999999</v>
      </c>
      <c r="P96" s="10"/>
      <c r="Q96" s="11"/>
    </row>
    <row r="97" spans="1:17" x14ac:dyDescent="0.2">
      <c r="A97" s="10">
        <v>4.7572129701162131</v>
      </c>
      <c r="B97" s="10">
        <v>0.44570651473931244</v>
      </c>
      <c r="C97" s="10">
        <v>3.9607833696337158</v>
      </c>
      <c r="D97" s="10">
        <v>0.88983733576101154</v>
      </c>
      <c r="E97" s="10">
        <v>1.4870326251732848</v>
      </c>
      <c r="F97" s="10">
        <v>0.91952520688617068</v>
      </c>
      <c r="G97" s="11">
        <v>1.9900000000000001E-2</v>
      </c>
      <c r="I97" s="27">
        <v>3.4</v>
      </c>
      <c r="J97">
        <v>0.3</v>
      </c>
      <c r="K97">
        <v>2.2999999999999998</v>
      </c>
      <c r="L97">
        <v>0.9</v>
      </c>
      <c r="M97" s="4">
        <v>0.08</v>
      </c>
      <c r="N97">
        <f t="shared" si="2"/>
        <v>0.53199999999999981</v>
      </c>
      <c r="P97" s="10"/>
      <c r="Q97" s="11"/>
    </row>
    <row r="98" spans="1:17" x14ac:dyDescent="0.2">
      <c r="A98" s="10">
        <v>4.5768366046555471</v>
      </c>
      <c r="B98" s="10">
        <v>0.44199557172337195</v>
      </c>
      <c r="C98" s="10">
        <v>3.7841473972563691</v>
      </c>
      <c r="D98" s="10">
        <v>0.86172403819794663</v>
      </c>
      <c r="E98" s="10">
        <v>1.4041923628354844</v>
      </c>
      <c r="F98" s="10">
        <v>0.89184846532725182</v>
      </c>
      <c r="G98" s="11">
        <v>2.7400000000000001E-2</v>
      </c>
      <c r="I98" s="27">
        <v>4.8</v>
      </c>
      <c r="J98">
        <v>0.3</v>
      </c>
      <c r="K98">
        <v>3.6</v>
      </c>
      <c r="L98">
        <v>0.7</v>
      </c>
      <c r="M98" s="4">
        <v>7.0000000000000007E-2</v>
      </c>
      <c r="N98">
        <f t="shared" si="2"/>
        <v>1.1040000000000001</v>
      </c>
      <c r="P98" s="10"/>
      <c r="Q98" s="11"/>
    </row>
    <row r="99" spans="1:17" x14ac:dyDescent="0.2">
      <c r="A99" s="5">
        <v>3.4625880632424186</v>
      </c>
      <c r="B99" s="5">
        <v>0.60143115060764407</v>
      </c>
      <c r="C99" s="5">
        <v>2.4397945149064255</v>
      </c>
      <c r="D99" s="5">
        <v>0.62947060793239273</v>
      </c>
      <c r="E99" s="5">
        <v>0.63924872202036775</v>
      </c>
      <c r="F99" s="5">
        <v>0.70288134121704926</v>
      </c>
      <c r="G99" s="8">
        <v>0.1148</v>
      </c>
      <c r="I99" s="27">
        <v>4.2</v>
      </c>
      <c r="J99">
        <v>0.3</v>
      </c>
      <c r="K99">
        <v>3.7</v>
      </c>
      <c r="L99">
        <v>0.7</v>
      </c>
      <c r="M99" s="4">
        <v>7.0000000000000007E-2</v>
      </c>
      <c r="N99">
        <f t="shared" si="2"/>
        <v>1.516</v>
      </c>
      <c r="P99" s="10"/>
      <c r="Q99" s="11"/>
    </row>
    <row r="100" spans="1:17" x14ac:dyDescent="0.2">
      <c r="A100" s="5">
        <v>5.5717018839127403</v>
      </c>
      <c r="B100" s="5">
        <v>0.59661477169794852</v>
      </c>
      <c r="C100" s="5">
        <v>3.9235137974376988</v>
      </c>
      <c r="D100" s="5">
        <v>0.63357985446563059</v>
      </c>
      <c r="E100" s="5">
        <v>1.0262288178030738</v>
      </c>
      <c r="F100" s="5">
        <v>0.70545878109725568</v>
      </c>
      <c r="G100" s="8">
        <v>6.7799999999999999E-2</v>
      </c>
      <c r="I100" s="27">
        <v>4.5</v>
      </c>
      <c r="J100">
        <v>0.2</v>
      </c>
      <c r="K100">
        <v>3.5</v>
      </c>
      <c r="L100">
        <v>0.7</v>
      </c>
      <c r="M100" s="4">
        <v>0.06</v>
      </c>
      <c r="N100">
        <f t="shared" si="2"/>
        <v>1.1600000000000001</v>
      </c>
      <c r="P100" s="10"/>
      <c r="Q100" s="11"/>
    </row>
    <row r="101" spans="1:17" x14ac:dyDescent="0.2">
      <c r="A101" s="5">
        <v>3.5163519739158948</v>
      </c>
      <c r="B101" s="5">
        <v>0.58518475676713033</v>
      </c>
      <c r="C101" s="5">
        <v>2.0754143769878923</v>
      </c>
      <c r="D101" s="5">
        <v>0.71969178664715328</v>
      </c>
      <c r="E101" s="5">
        <v>0.24691135055162694</v>
      </c>
      <c r="F101" s="5">
        <v>0.78137850503222583</v>
      </c>
      <c r="G101" s="8">
        <v>4.1500000000000002E-2</v>
      </c>
      <c r="I101" s="27">
        <v>3.5</v>
      </c>
      <c r="J101">
        <v>0.3</v>
      </c>
      <c r="K101">
        <v>2.5</v>
      </c>
      <c r="L101">
        <v>0.8</v>
      </c>
      <c r="M101" s="4">
        <v>0.05</v>
      </c>
      <c r="N101">
        <f t="shared" si="2"/>
        <v>0.67999999999999994</v>
      </c>
      <c r="P101" s="10"/>
      <c r="Q101" s="11"/>
    </row>
    <row r="102" spans="1:17" x14ac:dyDescent="0.2">
      <c r="A102" s="5">
        <v>3.1879424086143282</v>
      </c>
      <c r="B102" s="5">
        <v>0.57108405987651878</v>
      </c>
      <c r="C102" s="5">
        <v>2.2677510077293856</v>
      </c>
      <c r="D102" s="5">
        <v>0.75082810116844056</v>
      </c>
      <c r="E102" s="5">
        <v>0.61002095524993494</v>
      </c>
      <c r="F102" s="5">
        <v>0.80742199823620542</v>
      </c>
      <c r="G102" s="8">
        <v>8.8800000000000004E-2</v>
      </c>
      <c r="I102" s="27">
        <v>4.5</v>
      </c>
      <c r="J102">
        <v>0.3</v>
      </c>
      <c r="K102">
        <v>4.0999999999999996</v>
      </c>
      <c r="L102">
        <v>0.7</v>
      </c>
      <c r="M102" s="4">
        <v>0.08</v>
      </c>
      <c r="N102">
        <f t="shared" si="2"/>
        <v>1.7599999999999998</v>
      </c>
    </row>
    <row r="103" spans="1:17" x14ac:dyDescent="0.2">
      <c r="A103" s="5">
        <v>4.6549678799110108</v>
      </c>
      <c r="B103" s="5">
        <v>0.6083544421467133</v>
      </c>
      <c r="C103" s="5">
        <v>2.753847177660333</v>
      </c>
      <c r="D103" s="5">
        <v>0.70675242402811667</v>
      </c>
      <c r="E103" s="5">
        <v>0.33326388010660724</v>
      </c>
      <c r="F103" s="5">
        <v>0.77432080644009116</v>
      </c>
      <c r="G103" s="8">
        <v>0.11</v>
      </c>
      <c r="I103" s="27">
        <v>4.0999999999999996</v>
      </c>
      <c r="J103">
        <v>0.3</v>
      </c>
      <c r="K103">
        <v>3.9</v>
      </c>
      <c r="L103">
        <v>0.7</v>
      </c>
      <c r="M103" s="4">
        <v>7.0000000000000007E-2</v>
      </c>
      <c r="N103">
        <f t="shared" si="2"/>
        <v>1.7680000000000002</v>
      </c>
    </row>
    <row r="104" spans="1:17" x14ac:dyDescent="0.2">
      <c r="A104" s="5">
        <v>5.6707696932345133</v>
      </c>
      <c r="B104" s="5">
        <v>0.40994179225046901</v>
      </c>
      <c r="C104" s="5">
        <v>3.6922310220993753</v>
      </c>
      <c r="D104" s="5">
        <v>0.7959351327015195</v>
      </c>
      <c r="E104" s="5">
        <v>0.74343078161742815</v>
      </c>
      <c r="F104" s="5">
        <v>0.82398669291248328</v>
      </c>
      <c r="G104" s="8">
        <v>3.04E-2</v>
      </c>
      <c r="I104" s="27">
        <v>4.2</v>
      </c>
      <c r="J104">
        <v>0.3</v>
      </c>
      <c r="K104">
        <v>3.5</v>
      </c>
      <c r="L104">
        <v>0.7</v>
      </c>
      <c r="M104" s="4">
        <v>0.11</v>
      </c>
      <c r="N104">
        <f t="shared" si="2"/>
        <v>1.3159999999999998</v>
      </c>
    </row>
    <row r="105" spans="1:17" x14ac:dyDescent="0.2">
      <c r="A105" s="5">
        <v>4.2197399596225917</v>
      </c>
      <c r="B105" s="5">
        <v>0.39353214952598631</v>
      </c>
      <c r="C105" s="5">
        <v>2.8404724336712941</v>
      </c>
      <c r="D105" s="5">
        <v>0.76477911179669011</v>
      </c>
      <c r="E105" s="5">
        <v>0.64620765466754637</v>
      </c>
      <c r="F105" s="5">
        <v>0.7916838233117216</v>
      </c>
      <c r="G105" s="8">
        <v>7.3800000000000004E-2</v>
      </c>
      <c r="I105" s="27">
        <v>4</v>
      </c>
      <c r="J105">
        <v>0.3</v>
      </c>
      <c r="K105">
        <v>3.5</v>
      </c>
      <c r="L105">
        <v>0.8</v>
      </c>
      <c r="M105" s="4">
        <v>0.08</v>
      </c>
      <c r="N105">
        <f t="shared" si="2"/>
        <v>1.42</v>
      </c>
    </row>
    <row r="106" spans="1:17" x14ac:dyDescent="0.2">
      <c r="A106" s="5">
        <v>7.8337269704967305</v>
      </c>
      <c r="B106" s="5">
        <v>0.41285950400699373</v>
      </c>
      <c r="C106" s="5">
        <v>5.884858010555762</v>
      </c>
      <c r="D106" s="5">
        <v>0.76662362251445271</v>
      </c>
      <c r="E106" s="5">
        <v>1.8113199858974616</v>
      </c>
      <c r="F106" s="5">
        <v>0.79611698995713243</v>
      </c>
      <c r="G106" s="8">
        <v>5.5800000000000002E-2</v>
      </c>
      <c r="I106" s="27">
        <v>4.2</v>
      </c>
      <c r="J106">
        <v>0.3</v>
      </c>
      <c r="K106">
        <v>3</v>
      </c>
      <c r="L106">
        <v>1</v>
      </c>
      <c r="M106" s="4">
        <v>0.06</v>
      </c>
      <c r="N106">
        <f t="shared" si="2"/>
        <v>0.81599999999999984</v>
      </c>
    </row>
    <row r="107" spans="1:17" x14ac:dyDescent="0.2">
      <c r="A107" s="5">
        <v>7.8661709539566251</v>
      </c>
      <c r="B107" s="5">
        <v>0.3883354469144415</v>
      </c>
      <c r="C107" s="5">
        <v>4.6006303370266766</v>
      </c>
      <c r="D107" s="5">
        <v>0.81534841042856376</v>
      </c>
      <c r="E107" s="5">
        <v>0.51022144096923139</v>
      </c>
      <c r="F107" s="5">
        <v>0.83998246730231363</v>
      </c>
      <c r="G107" s="8">
        <v>2.7799999999999998E-2</v>
      </c>
      <c r="I107" s="27">
        <v>3.4</v>
      </c>
      <c r="J107">
        <v>0.3</v>
      </c>
      <c r="K107">
        <v>2.7</v>
      </c>
      <c r="L107">
        <v>0.8</v>
      </c>
      <c r="M107" s="4">
        <v>0.12</v>
      </c>
      <c r="N107">
        <f t="shared" si="2"/>
        <v>0.93200000000000016</v>
      </c>
    </row>
    <row r="108" spans="1:17" x14ac:dyDescent="0.2">
      <c r="A108" s="5">
        <v>8.4324582632669838</v>
      </c>
      <c r="B108" s="5">
        <v>0.40759801472065382</v>
      </c>
      <c r="C108" s="5">
        <v>5.4</v>
      </c>
      <c r="D108" s="5">
        <v>0.8314909057665113</v>
      </c>
      <c r="E108" s="5">
        <v>6.1372415884862974E-2</v>
      </c>
      <c r="F108" s="5">
        <v>0.85807944798963343</v>
      </c>
      <c r="G108" s="8">
        <v>7.6999999999999999E-2</v>
      </c>
      <c r="I108" s="27">
        <v>5.8</v>
      </c>
      <c r="J108">
        <v>0.3</v>
      </c>
      <c r="K108">
        <v>4</v>
      </c>
      <c r="L108">
        <v>0.8</v>
      </c>
      <c r="M108" s="4">
        <v>7.0000000000000007E-2</v>
      </c>
      <c r="N108">
        <f t="shared" si="2"/>
        <v>0.98399999999999999</v>
      </c>
    </row>
    <row r="109" spans="1:17" x14ac:dyDescent="0.2">
      <c r="A109" s="5">
        <v>3.1457628726469653</v>
      </c>
      <c r="B109" s="5">
        <v>0.37974902782812503</v>
      </c>
      <c r="C109" s="5">
        <v>2.2337636391540454</v>
      </c>
      <c r="D109" s="5">
        <v>0.725008254679957</v>
      </c>
      <c r="E109" s="5">
        <v>0.59796694537762329</v>
      </c>
      <c r="F109" s="5">
        <v>0.75141943719906634</v>
      </c>
      <c r="G109" s="8">
        <v>9.8599999999999993E-2</v>
      </c>
      <c r="I109" s="27">
        <v>6.1</v>
      </c>
      <c r="J109">
        <v>0.3</v>
      </c>
      <c r="K109">
        <v>4</v>
      </c>
      <c r="L109">
        <v>0.7</v>
      </c>
      <c r="M109" s="4">
        <v>0.08</v>
      </c>
      <c r="N109">
        <f t="shared" si="2"/>
        <v>0.82800000000000029</v>
      </c>
    </row>
    <row r="110" spans="1:17" x14ac:dyDescent="0.2">
      <c r="A110" s="5">
        <v>5.3167146214205721</v>
      </c>
      <c r="B110" s="5">
        <v>0.4197166015537564</v>
      </c>
      <c r="C110" s="5">
        <v>3.4627291283032444</v>
      </c>
      <c r="D110" s="5">
        <v>0.83218718178551454</v>
      </c>
      <c r="E110" s="5">
        <v>0.69803752516454676</v>
      </c>
      <c r="F110" s="5">
        <v>0.86033116720000347</v>
      </c>
      <c r="G110" s="8">
        <v>3.8800000000000001E-2</v>
      </c>
      <c r="I110" s="27">
        <v>5.9</v>
      </c>
      <c r="J110">
        <v>0.4</v>
      </c>
      <c r="K110">
        <v>3.6</v>
      </c>
      <c r="L110">
        <v>0.7</v>
      </c>
      <c r="M110" s="4">
        <v>0.13</v>
      </c>
      <c r="N110">
        <f t="shared" si="2"/>
        <v>0.53199999999999958</v>
      </c>
    </row>
    <row r="111" spans="1:17" x14ac:dyDescent="0.2">
      <c r="A111" s="10">
        <v>5.7938382118452321</v>
      </c>
      <c r="B111" s="10">
        <v>0.3004861440058515</v>
      </c>
      <c r="C111" s="10">
        <v>3.5</v>
      </c>
      <c r="D111" s="10">
        <v>1.1578498509165198</v>
      </c>
      <c r="E111" s="10">
        <v>0.48720412984047901</v>
      </c>
      <c r="F111" s="10">
        <v>1.1683455024846756</v>
      </c>
      <c r="G111" s="9">
        <v>0.08</v>
      </c>
      <c r="I111" s="27">
        <v>5.5</v>
      </c>
      <c r="J111">
        <v>0.3</v>
      </c>
      <c r="K111">
        <v>3.8</v>
      </c>
      <c r="L111">
        <v>0.8</v>
      </c>
      <c r="M111" s="4">
        <v>0.08</v>
      </c>
      <c r="N111">
        <f t="shared" si="2"/>
        <v>0.9399999999999995</v>
      </c>
    </row>
    <row r="112" spans="1:17" x14ac:dyDescent="0.2">
      <c r="A112" s="10">
        <v>6.7138311241296869</v>
      </c>
      <c r="B112" s="10">
        <v>0.2823904739955086</v>
      </c>
      <c r="C112" s="10">
        <v>3.4</v>
      </c>
      <c r="D112" s="10">
        <v>1.1004550335395844</v>
      </c>
      <c r="E112" s="10">
        <v>-9.1192184547437272E-2</v>
      </c>
      <c r="F112" s="10">
        <v>1.1102090619074632</v>
      </c>
      <c r="G112" s="9">
        <v>7.0000000000000007E-2</v>
      </c>
      <c r="I112" s="27">
        <v>4.3</v>
      </c>
      <c r="J112">
        <v>0.4</v>
      </c>
      <c r="K112">
        <v>3.2</v>
      </c>
      <c r="L112">
        <v>0.7</v>
      </c>
      <c r="M112" s="4">
        <v>0.04</v>
      </c>
      <c r="N112">
        <f t="shared" si="2"/>
        <v>0.96400000000000041</v>
      </c>
    </row>
    <row r="113" spans="1:14" x14ac:dyDescent="0.2">
      <c r="A113" s="10">
        <v>5.4075609731427825</v>
      </c>
      <c r="B113" s="10">
        <v>0.33048182419851063</v>
      </c>
      <c r="C113" s="10">
        <v>3.2</v>
      </c>
      <c r="D113" s="10">
        <v>1.0804706153920729</v>
      </c>
      <c r="E113" s="10">
        <v>0.38806829396575315</v>
      </c>
      <c r="F113" s="10">
        <v>1.0940518094560605</v>
      </c>
      <c r="G113" s="9">
        <v>0.12</v>
      </c>
      <c r="I113" s="27">
        <v>4.5</v>
      </c>
      <c r="J113">
        <v>0.4</v>
      </c>
      <c r="K113">
        <v>4.5</v>
      </c>
      <c r="L113">
        <v>0.7</v>
      </c>
      <c r="M113" s="4">
        <v>0.09</v>
      </c>
      <c r="N113">
        <f t="shared" si="2"/>
        <v>2.16</v>
      </c>
    </row>
    <row r="114" spans="1:14" x14ac:dyDescent="0.2">
      <c r="A114" s="10">
        <v>5.970844047462208</v>
      </c>
      <c r="B114" s="10">
        <v>0.30054583764958576</v>
      </c>
      <c r="C114" s="10">
        <v>3.5</v>
      </c>
      <c r="D114" s="10">
        <v>1.1091198964000661</v>
      </c>
      <c r="E114" s="10">
        <v>0.3951610953196516</v>
      </c>
      <c r="F114" s="10">
        <v>1.1200765964224935</v>
      </c>
      <c r="G114" s="9">
        <v>0.09</v>
      </c>
      <c r="I114" s="27">
        <v>4.7</v>
      </c>
      <c r="J114">
        <v>0.4</v>
      </c>
      <c r="K114">
        <v>3.8</v>
      </c>
      <c r="L114">
        <v>0.8</v>
      </c>
      <c r="M114" s="4">
        <v>0.04</v>
      </c>
      <c r="N114">
        <f t="shared" si="2"/>
        <v>1.3559999999999994</v>
      </c>
    </row>
    <row r="115" spans="1:14" x14ac:dyDescent="0.2">
      <c r="A115" s="10">
        <v>5.6478850911358016</v>
      </c>
      <c r="B115" s="10">
        <v>0.32310400205428652</v>
      </c>
      <c r="C115" s="10">
        <v>3.7</v>
      </c>
      <c r="D115" s="10">
        <v>1.1539793172825652</v>
      </c>
      <c r="E115" s="10">
        <v>0.76309975260938323</v>
      </c>
      <c r="F115" s="10">
        <v>1.1661462155978284</v>
      </c>
      <c r="G115" s="9">
        <v>7.0000000000000007E-2</v>
      </c>
      <c r="I115" s="27">
        <v>3.7</v>
      </c>
      <c r="J115">
        <v>0.3</v>
      </c>
      <c r="K115">
        <v>4</v>
      </c>
      <c r="L115">
        <v>0.8</v>
      </c>
      <c r="M115" s="4">
        <v>0.06</v>
      </c>
      <c r="N115">
        <f t="shared" si="2"/>
        <v>2.0759999999999996</v>
      </c>
    </row>
    <row r="116" spans="1:14" x14ac:dyDescent="0.2">
      <c r="A116" s="10">
        <v>6.273294861590955</v>
      </c>
      <c r="B116" s="10">
        <v>0.30192954119752013</v>
      </c>
      <c r="C116" s="10">
        <v>4.2</v>
      </c>
      <c r="D116" s="10">
        <v>1.1016801536390053</v>
      </c>
      <c r="E116" s="10">
        <v>0.93788667197270348</v>
      </c>
      <c r="F116" s="10">
        <v>1.1128114019994999</v>
      </c>
      <c r="G116" s="9">
        <v>0.06</v>
      </c>
      <c r="I116" s="27">
        <v>3.3</v>
      </c>
      <c r="J116">
        <v>0.3</v>
      </c>
      <c r="K116">
        <v>3.7</v>
      </c>
      <c r="L116">
        <v>0.8</v>
      </c>
      <c r="M116" s="4">
        <v>0.08</v>
      </c>
      <c r="N116">
        <f t="shared" si="2"/>
        <v>1.9840000000000002</v>
      </c>
    </row>
    <row r="117" spans="1:14" x14ac:dyDescent="0.2">
      <c r="A117" s="10">
        <v>5.4279157678416379</v>
      </c>
      <c r="B117" s="10">
        <v>0.37281648540018225</v>
      </c>
      <c r="C117" s="10">
        <v>3.3</v>
      </c>
      <c r="D117" s="10">
        <v>1.1426325441533576</v>
      </c>
      <c r="E117" s="10">
        <v>0.47748380072234786</v>
      </c>
      <c r="F117" s="10">
        <v>1.1589618645120934</v>
      </c>
      <c r="G117" s="9">
        <v>0.11</v>
      </c>
      <c r="I117" s="27">
        <v>-0.8</v>
      </c>
      <c r="J117">
        <v>0.6</v>
      </c>
      <c r="K117">
        <v>0.7</v>
      </c>
      <c r="L117">
        <v>1</v>
      </c>
      <c r="M117" s="4">
        <v>7.0000000000000007E-2</v>
      </c>
      <c r="N117">
        <f t="shared" si="2"/>
        <v>1.1160000000000001</v>
      </c>
    </row>
    <row r="118" spans="1:14" x14ac:dyDescent="0.2">
      <c r="A118" s="10">
        <v>5.5782304722729421</v>
      </c>
      <c r="B118" s="10">
        <v>0.29048333815048244</v>
      </c>
      <c r="C118" s="10">
        <v>3.4</v>
      </c>
      <c r="D118" s="10">
        <v>1.1141071664450466</v>
      </c>
      <c r="E118" s="10">
        <v>0.49932015441806987</v>
      </c>
      <c r="F118" s="10">
        <v>1.1243003532787539</v>
      </c>
      <c r="G118" s="9">
        <v>0.14000000000000001</v>
      </c>
      <c r="I118" s="27">
        <v>-0.9</v>
      </c>
      <c r="J118">
        <v>0.6</v>
      </c>
      <c r="K118">
        <v>1</v>
      </c>
      <c r="L118">
        <v>1.1000000000000001</v>
      </c>
      <c r="M118" s="4">
        <v>0.05</v>
      </c>
      <c r="N118">
        <f t="shared" si="2"/>
        <v>1.468</v>
      </c>
    </row>
    <row r="119" spans="1:14" x14ac:dyDescent="0.2">
      <c r="A119" s="10">
        <v>4.2758019967212624</v>
      </c>
      <c r="B119" s="10">
        <v>0.49957245681526746</v>
      </c>
      <c r="C119" s="10">
        <v>2.8375973166120705</v>
      </c>
      <c r="D119" s="10">
        <v>0.73175024392456522</v>
      </c>
      <c r="E119" s="10">
        <v>0.61418027831701405</v>
      </c>
      <c r="F119" s="10">
        <v>0.7764939544090369</v>
      </c>
      <c r="G119" s="11">
        <v>0.06</v>
      </c>
      <c r="I119" s="27">
        <v>-1.8</v>
      </c>
      <c r="J119">
        <v>0.6</v>
      </c>
      <c r="K119">
        <v>0.8</v>
      </c>
      <c r="L119">
        <v>1</v>
      </c>
      <c r="M119" s="4">
        <v>0.04</v>
      </c>
      <c r="N119">
        <f t="shared" si="2"/>
        <v>1.7360000000000002</v>
      </c>
    </row>
    <row r="120" spans="1:14" x14ac:dyDescent="0.2">
      <c r="A120" s="10">
        <v>4.6418186561660173</v>
      </c>
      <c r="B120" s="10">
        <v>0.4502232713618905</v>
      </c>
      <c r="C120" s="10">
        <v>4.520219807642226</v>
      </c>
      <c r="D120" s="10">
        <v>0.85381155668623687</v>
      </c>
      <c r="E120" s="10">
        <v>2.1064741064358969</v>
      </c>
      <c r="F120" s="10">
        <v>0.88532735365460846</v>
      </c>
      <c r="G120" s="11">
        <v>0.08</v>
      </c>
      <c r="I120" s="27">
        <v>0.3</v>
      </c>
      <c r="J120">
        <v>0.6</v>
      </c>
      <c r="K120">
        <v>2.2999999999999998</v>
      </c>
      <c r="L120">
        <v>1</v>
      </c>
      <c r="M120" s="6">
        <v>0.1</v>
      </c>
      <c r="N120">
        <f t="shared" si="2"/>
        <v>2.1439999999999997</v>
      </c>
    </row>
    <row r="121" spans="1:14" x14ac:dyDescent="0.2">
      <c r="A121" s="10">
        <v>4.7120467593048758</v>
      </c>
      <c r="B121" s="10">
        <v>0.44018123565961376</v>
      </c>
      <c r="C121" s="10">
        <v>2.8739065926685718</v>
      </c>
      <c r="D121" s="10">
        <v>0.76216989022356207</v>
      </c>
      <c r="E121" s="10">
        <v>0.42364227783003638</v>
      </c>
      <c r="F121" s="10">
        <v>0.795798665387628</v>
      </c>
      <c r="G121" s="11">
        <v>0.05</v>
      </c>
      <c r="I121" s="27">
        <v>-1.2</v>
      </c>
      <c r="J121">
        <v>0.6</v>
      </c>
      <c r="K121">
        <v>0.6</v>
      </c>
      <c r="L121">
        <v>1</v>
      </c>
      <c r="M121" s="4">
        <v>0.04</v>
      </c>
      <c r="N121">
        <f t="shared" si="2"/>
        <v>1.224</v>
      </c>
    </row>
    <row r="122" spans="1:14" x14ac:dyDescent="0.2">
      <c r="A122" s="10">
        <v>4.4624210516975547</v>
      </c>
      <c r="B122" s="10">
        <v>0.43031517245236567</v>
      </c>
      <c r="C122" s="10">
        <v>2.9388359528602948</v>
      </c>
      <c r="D122" s="10">
        <v>0.79083753753480956</v>
      </c>
      <c r="E122" s="10">
        <v>0.61837700597756617</v>
      </c>
      <c r="F122" s="10">
        <v>0.82188459597239683</v>
      </c>
      <c r="G122" s="11">
        <v>0.04</v>
      </c>
      <c r="I122" s="27">
        <v>0.3</v>
      </c>
      <c r="J122">
        <v>0.6</v>
      </c>
      <c r="K122">
        <v>1.6</v>
      </c>
      <c r="L122">
        <v>0.9</v>
      </c>
      <c r="M122" s="4">
        <v>7.0000000000000007E-2</v>
      </c>
      <c r="N122">
        <f t="shared" si="2"/>
        <v>1.4440000000000002</v>
      </c>
    </row>
    <row r="123" spans="1:14" x14ac:dyDescent="0.2">
      <c r="A123" s="10">
        <v>6.745658418269044</v>
      </c>
      <c r="B123" s="10">
        <v>0.47363215296564398</v>
      </c>
      <c r="C123" s="10">
        <v>3.7303700762456735</v>
      </c>
      <c r="D123" s="10">
        <v>0.68950120201393572</v>
      </c>
      <c r="E123" s="10">
        <v>0.22262769874577071</v>
      </c>
      <c r="F123" s="10">
        <v>0.73216804147160541</v>
      </c>
      <c r="G123" s="11">
        <v>0.09</v>
      </c>
      <c r="I123" s="27">
        <v>1.3</v>
      </c>
      <c r="J123">
        <v>0.5</v>
      </c>
      <c r="K123">
        <v>2.1</v>
      </c>
      <c r="L123">
        <v>1</v>
      </c>
      <c r="M123" s="4">
        <v>0.06</v>
      </c>
      <c r="N123">
        <f t="shared" si="2"/>
        <v>1.4239999999999999</v>
      </c>
    </row>
    <row r="124" spans="1:14" x14ac:dyDescent="0.2">
      <c r="A124" s="10">
        <v>6.1506137306904938</v>
      </c>
      <c r="B124" s="10">
        <v>0.4457820284690131</v>
      </c>
      <c r="C124" s="10">
        <v>3.0111808456405811</v>
      </c>
      <c r="D124" s="10">
        <v>0.78438192826930331</v>
      </c>
      <c r="E124" s="10">
        <v>-0.18713829431847584</v>
      </c>
      <c r="F124" s="10">
        <v>0.81791768204804016</v>
      </c>
      <c r="G124" s="11">
        <v>7.0000000000000007E-2</v>
      </c>
      <c r="I124" s="27">
        <v>0.3</v>
      </c>
      <c r="J124">
        <v>0.5</v>
      </c>
      <c r="K124">
        <v>1</v>
      </c>
      <c r="L124">
        <v>1.1000000000000001</v>
      </c>
      <c r="M124" s="4">
        <v>0.04</v>
      </c>
      <c r="N124">
        <f t="shared" si="2"/>
        <v>0.84399999999999997</v>
      </c>
    </row>
    <row r="125" spans="1:14" x14ac:dyDescent="0.2">
      <c r="A125" s="10">
        <v>3.8853452731913358</v>
      </c>
      <c r="B125" s="10">
        <v>0.47809792943798135</v>
      </c>
      <c r="C125" s="10">
        <v>3.2986536950150214</v>
      </c>
      <c r="D125" s="10">
        <v>0.83313332308746413</v>
      </c>
      <c r="E125" s="10">
        <v>1.2782741529555266</v>
      </c>
      <c r="F125" s="10">
        <v>0.86943575106312088</v>
      </c>
      <c r="G125" s="11">
        <v>0.11</v>
      </c>
      <c r="I125" s="27">
        <v>-0.2</v>
      </c>
      <c r="J125">
        <v>0.6</v>
      </c>
      <c r="K125">
        <v>1.4</v>
      </c>
      <c r="L125">
        <v>1.1000000000000001</v>
      </c>
      <c r="M125" s="4">
        <v>0.06</v>
      </c>
      <c r="N125">
        <f t="shared" si="2"/>
        <v>1.504</v>
      </c>
    </row>
    <row r="126" spans="1:14" x14ac:dyDescent="0.2">
      <c r="A126" s="10">
        <v>4.3701856854005934</v>
      </c>
      <c r="B126" s="10">
        <v>0.45077368941879103</v>
      </c>
      <c r="C126" s="10">
        <v>2.8317665070914622</v>
      </c>
      <c r="D126" s="10">
        <v>0.80675157316717716</v>
      </c>
      <c r="E126" s="10">
        <v>0.55926995068315355</v>
      </c>
      <c r="F126" s="10">
        <v>0.84011460392308723</v>
      </c>
      <c r="G126" s="11">
        <v>0.13</v>
      </c>
      <c r="I126" s="27">
        <v>1.1000000000000001</v>
      </c>
      <c r="J126">
        <v>0.6</v>
      </c>
      <c r="K126">
        <v>2.1</v>
      </c>
      <c r="L126">
        <v>1</v>
      </c>
      <c r="M126" s="4">
        <v>7.0000000000000007E-2</v>
      </c>
      <c r="N126">
        <f t="shared" si="2"/>
        <v>1.528</v>
      </c>
    </row>
    <row r="127" spans="1:14" x14ac:dyDescent="0.2">
      <c r="A127" s="10">
        <v>4.0525782077819379</v>
      </c>
      <c r="B127" s="10">
        <v>0.422891890562969</v>
      </c>
      <c r="C127" s="10">
        <v>2.4033740485180441</v>
      </c>
      <c r="D127" s="10">
        <v>0.78035174693492404</v>
      </c>
      <c r="E127" s="10">
        <v>0.29603338047143657</v>
      </c>
      <c r="F127" s="10">
        <v>0.81074442505816113</v>
      </c>
      <c r="G127" s="11">
        <v>0.08</v>
      </c>
      <c r="I127" s="27">
        <v>0.5</v>
      </c>
      <c r="J127">
        <v>0.5</v>
      </c>
      <c r="K127">
        <v>1.7</v>
      </c>
      <c r="L127">
        <v>0.9</v>
      </c>
      <c r="M127" s="4">
        <v>0.11</v>
      </c>
      <c r="N127">
        <f t="shared" si="2"/>
        <v>1.44</v>
      </c>
    </row>
    <row r="128" spans="1:14" x14ac:dyDescent="0.2">
      <c r="A128" s="10">
        <v>5.1732752212759676</v>
      </c>
      <c r="B128" s="10">
        <v>0.45976823103651587</v>
      </c>
      <c r="C128" s="10">
        <v>3.4851356603124319</v>
      </c>
      <c r="D128" s="10">
        <v>0.74523405152377176</v>
      </c>
      <c r="E128" s="10">
        <v>0.79503254524892863</v>
      </c>
      <c r="F128" s="10">
        <v>0.78264474020724406</v>
      </c>
      <c r="G128" s="11">
        <v>0.14000000000000001</v>
      </c>
      <c r="I128" s="27">
        <v>-1.5</v>
      </c>
      <c r="J128">
        <v>0.6</v>
      </c>
      <c r="K128">
        <v>1.1000000000000001</v>
      </c>
      <c r="L128">
        <v>1.1000000000000001</v>
      </c>
      <c r="M128" s="4">
        <v>0.09</v>
      </c>
      <c r="N128">
        <f t="shared" si="2"/>
        <v>1.8800000000000001</v>
      </c>
    </row>
    <row r="129" spans="1:14" x14ac:dyDescent="0.2">
      <c r="A129" s="10">
        <v>4.895130989960629</v>
      </c>
      <c r="B129" s="10">
        <v>0.44054449166653509</v>
      </c>
      <c r="C129" s="10">
        <v>2.6663693866387774</v>
      </c>
      <c r="D129" s="10">
        <v>0.78310083222733029</v>
      </c>
      <c r="E129" s="10">
        <v>0.12090127185925015</v>
      </c>
      <c r="F129" s="10">
        <v>0.81592033709301437</v>
      </c>
      <c r="G129" s="11">
        <v>0.06</v>
      </c>
      <c r="I129" s="27">
        <v>3</v>
      </c>
      <c r="J129">
        <v>0.3</v>
      </c>
      <c r="K129">
        <v>2.4</v>
      </c>
      <c r="L129">
        <v>0.7</v>
      </c>
      <c r="M129" s="9">
        <v>7.0000000000000007E-2</v>
      </c>
      <c r="N129">
        <f t="shared" si="2"/>
        <v>0.83999999999999986</v>
      </c>
    </row>
    <row r="130" spans="1:14" x14ac:dyDescent="0.2">
      <c r="A130" s="10">
        <v>4.2367024025732167</v>
      </c>
      <c r="B130" s="10">
        <v>0.4770535146757468</v>
      </c>
      <c r="C130" s="10">
        <v>2.729986901198254</v>
      </c>
      <c r="D130" s="10">
        <v>0.75965940918996411</v>
      </c>
      <c r="E130" s="10">
        <v>0.52690165186018145</v>
      </c>
      <c r="F130" s="10">
        <v>0.79913707527344868</v>
      </c>
      <c r="G130" s="11">
        <v>7.0000000000000007E-2</v>
      </c>
      <c r="I130" s="27">
        <v>3.4</v>
      </c>
      <c r="J130">
        <v>0.3</v>
      </c>
      <c r="K130">
        <v>2.9</v>
      </c>
      <c r="L130">
        <v>0.6</v>
      </c>
      <c r="M130" s="9">
        <v>7.0000000000000007E-2</v>
      </c>
      <c r="N130">
        <f t="shared" ref="N130:N134" si="3">K130-0.52*I130</f>
        <v>1.1319999999999999</v>
      </c>
    </row>
    <row r="131" spans="1:14" x14ac:dyDescent="0.2">
      <c r="A131" s="10">
        <v>3.2778720536215049</v>
      </c>
      <c r="B131" s="10">
        <v>0.32939234874664192</v>
      </c>
      <c r="C131" s="10">
        <v>2.8676601011080831</v>
      </c>
      <c r="D131" s="10">
        <v>0.82069831957330786</v>
      </c>
      <c r="E131" s="10">
        <v>1.1631666332249004</v>
      </c>
      <c r="F131" s="10">
        <v>0.83838174343176175</v>
      </c>
      <c r="G131" s="11">
        <v>0.1</v>
      </c>
      <c r="I131" s="27">
        <v>2.5</v>
      </c>
      <c r="J131">
        <v>0.3</v>
      </c>
      <c r="K131">
        <v>2</v>
      </c>
      <c r="L131">
        <v>0.7</v>
      </c>
      <c r="M131" s="9">
        <v>0.11</v>
      </c>
      <c r="N131">
        <f t="shared" si="3"/>
        <v>0.7</v>
      </c>
    </row>
    <row r="132" spans="1:14" x14ac:dyDescent="0.2">
      <c r="A132" s="10">
        <v>4.761928000851217</v>
      </c>
      <c r="B132" s="10">
        <v>0.34921207550677563</v>
      </c>
      <c r="C132" s="10">
        <v>3.2199609349704366</v>
      </c>
      <c r="D132" s="10">
        <v>0.86141647293257462</v>
      </c>
      <c r="E132" s="10">
        <v>0.74375837452780358</v>
      </c>
      <c r="F132" s="10">
        <v>0.88034843633790905</v>
      </c>
      <c r="G132" s="11">
        <v>7.0000000000000007E-2</v>
      </c>
      <c r="I132" s="27">
        <v>2.2000000000000002</v>
      </c>
      <c r="J132">
        <v>0.3</v>
      </c>
      <c r="K132">
        <v>1.5</v>
      </c>
      <c r="L132">
        <v>0.7</v>
      </c>
      <c r="M132" s="9">
        <v>0.14000000000000001</v>
      </c>
      <c r="N132">
        <f t="shared" si="3"/>
        <v>0.35599999999999987</v>
      </c>
    </row>
    <row r="133" spans="1:14" x14ac:dyDescent="0.2">
      <c r="A133" s="10">
        <v>4.2894071123962423</v>
      </c>
      <c r="B133" s="10">
        <v>0.30233666084726107</v>
      </c>
      <c r="C133" s="10">
        <v>3.0270715442483662</v>
      </c>
      <c r="D133" s="10">
        <v>0.80331339859168205</v>
      </c>
      <c r="E133" s="10">
        <v>0.79657984580232011</v>
      </c>
      <c r="F133" s="10">
        <v>0.81855298704019697</v>
      </c>
      <c r="G133" s="11">
        <v>0.09</v>
      </c>
      <c r="I133" s="27">
        <v>2.2999999999999998</v>
      </c>
      <c r="J133">
        <v>0.3</v>
      </c>
      <c r="K133">
        <v>2.2999999999999998</v>
      </c>
      <c r="L133">
        <v>0.8</v>
      </c>
      <c r="M133" s="9">
        <v>0.05</v>
      </c>
      <c r="N133">
        <f t="shared" si="3"/>
        <v>1.1039999999999999</v>
      </c>
    </row>
    <row r="134" spans="1:14" x14ac:dyDescent="0.2">
      <c r="A134" s="10">
        <v>4.0833525700956876</v>
      </c>
      <c r="B134" s="10">
        <v>0.37024740824875152</v>
      </c>
      <c r="C134" s="10">
        <v>2.9184453996234985</v>
      </c>
      <c r="D134" s="10">
        <v>0.76326855039028851</v>
      </c>
      <c r="E134" s="10">
        <v>0.79510206317374088</v>
      </c>
      <c r="F134" s="10">
        <v>0.78717606795890727</v>
      </c>
      <c r="G134" s="11">
        <v>0.08</v>
      </c>
      <c r="I134" s="27">
        <v>2.9</v>
      </c>
      <c r="J134">
        <v>0.3</v>
      </c>
      <c r="K134">
        <v>2.4</v>
      </c>
      <c r="L134">
        <v>0.8</v>
      </c>
      <c r="M134" s="9">
        <v>0.06</v>
      </c>
      <c r="N134">
        <f t="shared" si="3"/>
        <v>0.8919999999999999</v>
      </c>
    </row>
    <row r="135" spans="1:14" x14ac:dyDescent="0.2">
      <c r="A135" s="10">
        <v>4.2712368260165023</v>
      </c>
      <c r="B135" s="10">
        <v>0.3609998909717928</v>
      </c>
      <c r="C135" s="10">
        <v>2.8927834800912624</v>
      </c>
      <c r="D135" s="10">
        <v>0.91358326065786355</v>
      </c>
      <c r="E135" s="10">
        <v>0.67174033056268101</v>
      </c>
      <c r="F135" s="10">
        <v>0.93266990477275025</v>
      </c>
      <c r="G135" s="11">
        <v>0.11</v>
      </c>
    </row>
    <row r="136" spans="1:14" x14ac:dyDescent="0.2">
      <c r="A136" s="10">
        <v>4.1924681945130606</v>
      </c>
      <c r="B136" s="10">
        <v>0.34599249234880863</v>
      </c>
      <c r="C136" s="10">
        <v>3.9404284022290779</v>
      </c>
      <c r="D136" s="10">
        <v>0.85192478853136999</v>
      </c>
      <c r="E136" s="10">
        <v>1.7603449410822862</v>
      </c>
      <c r="F136" s="10">
        <v>0.87071559473905946</v>
      </c>
      <c r="G136" s="11">
        <v>0.08</v>
      </c>
    </row>
    <row r="137" spans="1:14" x14ac:dyDescent="0.2">
      <c r="A137" s="10">
        <v>3.9576887290175531</v>
      </c>
      <c r="B137" s="10">
        <v>0.32654302489480141</v>
      </c>
      <c r="C137" s="10">
        <v>2.8936809359198841</v>
      </c>
      <c r="D137" s="10">
        <v>0.69890325797653596</v>
      </c>
      <c r="E137" s="10">
        <v>0.8356827968307563</v>
      </c>
      <c r="F137" s="10">
        <v>0.71923473905816737</v>
      </c>
      <c r="G137" s="11">
        <v>0.06</v>
      </c>
    </row>
    <row r="138" spans="1:14" x14ac:dyDescent="0.2">
      <c r="A138" s="10">
        <v>4.4162815151179799</v>
      </c>
      <c r="B138" s="10">
        <v>0.34493529794278471</v>
      </c>
      <c r="C138" s="10">
        <v>3.59091884484672</v>
      </c>
      <c r="D138" s="10">
        <v>0.80071716500017942</v>
      </c>
      <c r="E138" s="10">
        <v>1.2944524569853701</v>
      </c>
      <c r="F138" s="10">
        <v>0.82056094691795334</v>
      </c>
      <c r="G138" s="11">
        <v>0.14000000000000001</v>
      </c>
    </row>
    <row r="139" spans="1:14" x14ac:dyDescent="0.2">
      <c r="A139" s="10">
        <v>4.1755092730781227</v>
      </c>
      <c r="B139" s="10">
        <v>0.367475762714496</v>
      </c>
      <c r="C139" s="10">
        <v>2.3146794601538434</v>
      </c>
      <c r="D139" s="10">
        <v>0.77651284766947182</v>
      </c>
      <c r="E139" s="10">
        <v>0.14341463815321953</v>
      </c>
      <c r="F139" s="10">
        <v>0.79967905795983396</v>
      </c>
      <c r="G139" s="11">
        <v>0.06</v>
      </c>
    </row>
    <row r="140" spans="1:14" x14ac:dyDescent="0.2">
      <c r="A140" s="10">
        <v>4.4735708482892136</v>
      </c>
      <c r="B140" s="10">
        <v>0.33393738003698542</v>
      </c>
      <c r="C140" s="10">
        <v>3.2831600041184639</v>
      </c>
      <c r="D140" s="10">
        <v>0.84318525217421125</v>
      </c>
      <c r="E140" s="10">
        <v>0.95690316300807288</v>
      </c>
      <c r="F140" s="10">
        <v>0.86088024839452171</v>
      </c>
      <c r="G140" s="11">
        <v>0.08</v>
      </c>
    </row>
    <row r="141" spans="1:14" x14ac:dyDescent="0.2">
      <c r="A141" s="10">
        <v>3.6368625983494987</v>
      </c>
      <c r="B141" s="10">
        <v>0.3308658838345433</v>
      </c>
      <c r="C141" s="10">
        <v>2.3455528536774093</v>
      </c>
      <c r="D141" s="10">
        <v>0.8585161734207073</v>
      </c>
      <c r="E141" s="10">
        <v>0.45438430253566997</v>
      </c>
      <c r="F141" s="10">
        <v>0.87558626750953772</v>
      </c>
      <c r="G141" s="11">
        <v>0.1</v>
      </c>
    </row>
    <row r="142" spans="1:14" x14ac:dyDescent="0.2">
      <c r="A142" s="5">
        <v>4.618037714324676</v>
      </c>
      <c r="B142" s="5">
        <v>0.32964421783981601</v>
      </c>
      <c r="C142" s="5">
        <v>4.3125961955627581</v>
      </c>
      <c r="D142" s="5">
        <v>0.70831310888936416</v>
      </c>
      <c r="E142" s="5">
        <v>1.9112165841139266</v>
      </c>
      <c r="F142" s="5">
        <v>0.72875960380949278</v>
      </c>
      <c r="G142" s="4">
        <v>0.06</v>
      </c>
    </row>
    <row r="143" spans="1:14" x14ac:dyDescent="0.2">
      <c r="A143" s="5">
        <v>3.4452306069342917</v>
      </c>
      <c r="B143" s="5">
        <v>0.29117623749408572</v>
      </c>
      <c r="C143" s="5">
        <v>2.3338511791903609</v>
      </c>
      <c r="D143" s="5">
        <v>0.87595502934328318</v>
      </c>
      <c r="E143" s="5">
        <v>0.54233126358452921</v>
      </c>
      <c r="F143" s="5">
        <v>0.88894471100188899</v>
      </c>
      <c r="G143" s="4">
        <v>0.08</v>
      </c>
    </row>
    <row r="144" spans="1:14" x14ac:dyDescent="0.2">
      <c r="A144" s="5">
        <v>4.7581234821805376</v>
      </c>
      <c r="B144" s="5">
        <v>0.31632419339482259</v>
      </c>
      <c r="C144" s="5">
        <v>3.5729539839153786</v>
      </c>
      <c r="D144" s="5">
        <v>0.68655786947459407</v>
      </c>
      <c r="E144" s="5">
        <v>1.0987297731814989</v>
      </c>
      <c r="F144" s="5">
        <v>0.70598739455735571</v>
      </c>
      <c r="G144" s="4">
        <v>7.0000000000000007E-2</v>
      </c>
    </row>
    <row r="145" spans="1:7" x14ac:dyDescent="0.2">
      <c r="A145" s="5">
        <v>4.219698218638003</v>
      </c>
      <c r="B145" s="5">
        <v>0.26643413939176586</v>
      </c>
      <c r="C145" s="5">
        <v>3.6841669285407304</v>
      </c>
      <c r="D145" s="5">
        <v>0.67455647807251062</v>
      </c>
      <c r="E145" s="5">
        <v>1.4899238548489686</v>
      </c>
      <c r="F145" s="5">
        <v>0.68863732663926169</v>
      </c>
      <c r="G145" s="4">
        <v>7.0000000000000007E-2</v>
      </c>
    </row>
    <row r="146" spans="1:7" x14ac:dyDescent="0.2">
      <c r="A146" s="5">
        <v>4.468636439065901</v>
      </c>
      <c r="B146" s="5">
        <v>0.22552494691831212</v>
      </c>
      <c r="C146" s="5">
        <v>3.4754080054888483</v>
      </c>
      <c r="D146" s="5">
        <v>0.66208402329401739</v>
      </c>
      <c r="E146" s="5">
        <v>1.1517170571745798</v>
      </c>
      <c r="F146" s="5">
        <v>0.67238991958248673</v>
      </c>
      <c r="G146" s="4">
        <v>0.06</v>
      </c>
    </row>
    <row r="147" spans="1:7" x14ac:dyDescent="0.2">
      <c r="A147" s="5">
        <v>3.5176644745066672</v>
      </c>
      <c r="B147" s="5">
        <v>0.2564595557589035</v>
      </c>
      <c r="C147" s="5">
        <v>2.5093366698537078</v>
      </c>
      <c r="D147" s="5">
        <v>0.77840329132206898</v>
      </c>
      <c r="E147" s="5">
        <v>0.68015114311024094</v>
      </c>
      <c r="F147" s="5">
        <v>0.78974445142231953</v>
      </c>
      <c r="G147" s="4">
        <v>0.05</v>
      </c>
    </row>
    <row r="148" spans="1:7" x14ac:dyDescent="0.2">
      <c r="A148" s="5">
        <v>4.5232213894937274</v>
      </c>
      <c r="B148" s="5">
        <v>0.31435937624178112</v>
      </c>
      <c r="C148" s="5">
        <v>4.0804585124956665</v>
      </c>
      <c r="D148" s="5">
        <v>0.68019227898549095</v>
      </c>
      <c r="E148" s="5">
        <v>1.7283833899589283</v>
      </c>
      <c r="F148" s="5">
        <v>0.69955911531824899</v>
      </c>
      <c r="G148" s="4">
        <v>0.08</v>
      </c>
    </row>
    <row r="149" spans="1:7" x14ac:dyDescent="0.2">
      <c r="A149" s="5">
        <v>4.1421656235874353</v>
      </c>
      <c r="B149" s="5">
        <v>0.28744740052637868</v>
      </c>
      <c r="C149" s="5">
        <v>3.873373541936096</v>
      </c>
      <c r="D149" s="5">
        <v>0.74408075781628269</v>
      </c>
      <c r="E149" s="5">
        <v>1.7194474176706294</v>
      </c>
      <c r="F149" s="5">
        <v>0.7589454833744067</v>
      </c>
      <c r="G149" s="4">
        <v>7.0000000000000007E-2</v>
      </c>
    </row>
    <row r="150" spans="1:7" x14ac:dyDescent="0.2">
      <c r="A150" s="5">
        <v>4.1505867908866954</v>
      </c>
      <c r="B150" s="5">
        <v>0.31265622857945968</v>
      </c>
      <c r="C150" s="5">
        <v>3.4662747107476162</v>
      </c>
      <c r="D150" s="5">
        <v>0.73839387831393977</v>
      </c>
      <c r="E150" s="5">
        <v>1.3079695794865347</v>
      </c>
      <c r="F150" s="5">
        <v>0.75608080174091352</v>
      </c>
      <c r="G150" s="4">
        <v>0.11</v>
      </c>
    </row>
    <row r="151" spans="1:7" x14ac:dyDescent="0.2">
      <c r="A151" s="5">
        <v>3.9611848209215603</v>
      </c>
      <c r="B151" s="5">
        <v>0.2650325524719408</v>
      </c>
      <c r="C151" s="5">
        <v>3.5102138190631007</v>
      </c>
      <c r="D151" s="5">
        <v>0.75302931181481236</v>
      </c>
      <c r="E151" s="5">
        <v>1.4503977121838894</v>
      </c>
      <c r="F151" s="5">
        <v>0.7655368377149997</v>
      </c>
      <c r="G151" s="4">
        <v>0.08</v>
      </c>
    </row>
    <row r="152" spans="1:7" x14ac:dyDescent="0.2">
      <c r="A152" s="5">
        <v>4.1618921228835646</v>
      </c>
      <c r="B152" s="5">
        <v>0.32496833632790556</v>
      </c>
      <c r="C152" s="5">
        <v>3.0375286496854095</v>
      </c>
      <c r="D152" s="5">
        <v>0.95295871221614425</v>
      </c>
      <c r="E152" s="5">
        <v>0.873344745785956</v>
      </c>
      <c r="F152" s="5">
        <v>0.96782526431827798</v>
      </c>
      <c r="G152" s="4">
        <v>0.06</v>
      </c>
    </row>
    <row r="153" spans="1:7" x14ac:dyDescent="0.2">
      <c r="A153" s="5">
        <v>3.3741139638013857</v>
      </c>
      <c r="B153" s="5">
        <v>0.31647100972833186</v>
      </c>
      <c r="C153" s="5">
        <v>2.7311307452928766</v>
      </c>
      <c r="D153" s="5">
        <v>0.79081119786002618</v>
      </c>
      <c r="E153" s="5">
        <v>0.97659148411615604</v>
      </c>
      <c r="F153" s="5">
        <v>0.80775241579359935</v>
      </c>
      <c r="G153" s="4">
        <v>0.12</v>
      </c>
    </row>
    <row r="154" spans="1:7" x14ac:dyDescent="0.2">
      <c r="A154" s="5">
        <v>5.8213799558520085</v>
      </c>
      <c r="B154" s="5">
        <v>0.34078491910295705</v>
      </c>
      <c r="C154" s="5">
        <v>3.9866918856513305</v>
      </c>
      <c r="D154" s="5">
        <v>0.80499607161557007</v>
      </c>
      <c r="E154" s="5">
        <v>0.95957430860828596</v>
      </c>
      <c r="F154" s="5">
        <v>0.82427022665791927</v>
      </c>
      <c r="G154" s="4">
        <v>7.0000000000000007E-2</v>
      </c>
    </row>
    <row r="155" spans="1:7" x14ac:dyDescent="0.2">
      <c r="A155" s="5">
        <v>6.057708191591316</v>
      </c>
      <c r="B155" s="5">
        <v>0.33933044586911715</v>
      </c>
      <c r="C155" s="5">
        <v>4.0259315509322722</v>
      </c>
      <c r="D155" s="5">
        <v>0.73207381018731665</v>
      </c>
      <c r="E155" s="5">
        <v>0.87592329130478763</v>
      </c>
      <c r="F155" s="5">
        <v>0.75303871914137388</v>
      </c>
      <c r="G155" s="4">
        <v>0.08</v>
      </c>
    </row>
    <row r="156" spans="1:7" x14ac:dyDescent="0.2">
      <c r="A156" s="5">
        <v>5.9313030977577439</v>
      </c>
      <c r="B156" s="5">
        <v>0.37440132743112675</v>
      </c>
      <c r="C156" s="5">
        <v>3.5728148222616376</v>
      </c>
      <c r="D156" s="5">
        <v>0.74587774098245507</v>
      </c>
      <c r="E156" s="5">
        <v>0.48853721142761053</v>
      </c>
      <c r="F156" s="5">
        <v>0.77086788142318807</v>
      </c>
      <c r="G156" s="4">
        <v>0.13</v>
      </c>
    </row>
    <row r="157" spans="1:7" x14ac:dyDescent="0.2">
      <c r="A157" s="5">
        <v>5.5254793934106621</v>
      </c>
      <c r="B157" s="5">
        <v>0.34187705056207346</v>
      </c>
      <c r="C157" s="5">
        <v>3.7505908569210771</v>
      </c>
      <c r="D157" s="5">
        <v>0.76101280095456891</v>
      </c>
      <c r="E157" s="5">
        <v>0.87734157234753285</v>
      </c>
      <c r="F157" s="5">
        <v>0.7815016397699206</v>
      </c>
      <c r="G157" s="4">
        <v>0.08</v>
      </c>
    </row>
    <row r="158" spans="1:7" x14ac:dyDescent="0.2">
      <c r="A158" s="5">
        <v>4.2573400249167905</v>
      </c>
      <c r="B158" s="5">
        <v>0.38658603988790324</v>
      </c>
      <c r="C158" s="5">
        <v>3.2270512562700375</v>
      </c>
      <c r="D158" s="5">
        <v>0.73260515242394519</v>
      </c>
      <c r="E158" s="5">
        <v>1.0132344433133063</v>
      </c>
      <c r="F158" s="5">
        <v>0.75968497138510227</v>
      </c>
      <c r="G158" s="4">
        <v>0.04</v>
      </c>
    </row>
    <row r="159" spans="1:7" x14ac:dyDescent="0.2">
      <c r="A159" s="5">
        <v>4.493543839046394</v>
      </c>
      <c r="B159" s="5">
        <v>0.35209792086862718</v>
      </c>
      <c r="C159" s="5">
        <v>4.5199155729160854</v>
      </c>
      <c r="D159" s="5">
        <v>0.72237826630730406</v>
      </c>
      <c r="E159" s="5">
        <v>2.1832727766119606</v>
      </c>
      <c r="F159" s="5">
        <v>0.74521986299286269</v>
      </c>
      <c r="G159" s="4">
        <v>0.09</v>
      </c>
    </row>
    <row r="160" spans="1:7" x14ac:dyDescent="0.2">
      <c r="A160" s="5">
        <v>4.7161036814000088</v>
      </c>
      <c r="B160" s="5">
        <v>0.38507384166065439</v>
      </c>
      <c r="C160" s="5">
        <v>3.777697698986044</v>
      </c>
      <c r="D160" s="5">
        <v>0.78617805098850668</v>
      </c>
      <c r="E160" s="5">
        <v>1.3253237846580395</v>
      </c>
      <c r="F160" s="5">
        <v>0.81127759968764646</v>
      </c>
      <c r="G160" s="4">
        <v>0.04</v>
      </c>
    </row>
    <row r="161" spans="1:7" x14ac:dyDescent="0.2">
      <c r="A161" s="5">
        <v>3.7174133189130503</v>
      </c>
      <c r="B161" s="5">
        <v>0.3464786965457512</v>
      </c>
      <c r="C161" s="5">
        <v>3.9983839872707669</v>
      </c>
      <c r="D161" s="5">
        <v>0.79616529750734077</v>
      </c>
      <c r="E161" s="5">
        <v>2.0653290614359809</v>
      </c>
      <c r="F161" s="5">
        <v>0.8162965279131279</v>
      </c>
      <c r="G161" s="4">
        <v>0.06</v>
      </c>
    </row>
    <row r="162" spans="1:7" x14ac:dyDescent="0.2">
      <c r="A162" s="5">
        <v>3.2830537852039097</v>
      </c>
      <c r="B162" s="5">
        <v>0.34626432625899506</v>
      </c>
      <c r="C162" s="5">
        <v>3.7345571998307339</v>
      </c>
      <c r="D162" s="5">
        <v>0.76083650955110005</v>
      </c>
      <c r="E162" s="5">
        <v>2.0273692315247009</v>
      </c>
      <c r="F162" s="5">
        <v>0.7818522107419329</v>
      </c>
      <c r="G162" s="4">
        <v>0.08</v>
      </c>
    </row>
    <row r="163" spans="1:7" x14ac:dyDescent="0.2">
      <c r="A163" s="10">
        <v>-3.2464414067324934</v>
      </c>
      <c r="B163" s="10">
        <v>0.56155222167406327</v>
      </c>
      <c r="C163" s="10">
        <v>-1.2</v>
      </c>
      <c r="D163" s="10">
        <v>1.0134604641237688</v>
      </c>
      <c r="E163" s="10">
        <v>1.9267351675417839</v>
      </c>
      <c r="F163" s="10">
        <v>1.0546896657648364</v>
      </c>
      <c r="G163" s="4">
        <v>0.05</v>
      </c>
    </row>
    <row r="164" spans="1:7" x14ac:dyDescent="0.2">
      <c r="A164" s="10">
        <v>-0.78738857380672145</v>
      </c>
      <c r="B164" s="10">
        <v>0.56140400720089645</v>
      </c>
      <c r="C164" s="10">
        <v>0.67255653089819889</v>
      </c>
      <c r="D164" s="10">
        <v>0.96301464691195204</v>
      </c>
      <c r="E164" s="10">
        <v>1.081998589277694</v>
      </c>
      <c r="F164" s="10">
        <v>1.0062904073685701</v>
      </c>
      <c r="G164" s="4">
        <v>7.0000000000000007E-2</v>
      </c>
    </row>
    <row r="165" spans="1:7" x14ac:dyDescent="0.2">
      <c r="A165" s="10">
        <v>-0.87525561968403021</v>
      </c>
      <c r="B165" s="10">
        <v>0.57843010709854781</v>
      </c>
      <c r="C165" s="10">
        <v>1.0138465097273244</v>
      </c>
      <c r="D165" s="10">
        <v>1.0623144012266121</v>
      </c>
      <c r="E165" s="10">
        <v>1.4689794319630201</v>
      </c>
      <c r="F165" s="10">
        <v>1.1040754931545418</v>
      </c>
      <c r="G165" s="4">
        <v>0.05</v>
      </c>
    </row>
    <row r="166" spans="1:7" x14ac:dyDescent="0.2">
      <c r="A166" s="10">
        <v>-1.758197067246273</v>
      </c>
      <c r="B166" s="10">
        <v>0.55982956114324123</v>
      </c>
      <c r="C166" s="10">
        <v>0.80561761428134515</v>
      </c>
      <c r="D166" s="10">
        <v>1.0106665878712737</v>
      </c>
      <c r="E166" s="10">
        <v>1.7198800892494073</v>
      </c>
      <c r="F166" s="10">
        <v>1.0517569978980079</v>
      </c>
      <c r="G166" s="4">
        <v>0.04</v>
      </c>
    </row>
    <row r="167" spans="1:7" x14ac:dyDescent="0.2">
      <c r="A167" s="10">
        <v>0.25803266347469012</v>
      </c>
      <c r="B167" s="10">
        <v>0.56208798685921935</v>
      </c>
      <c r="C167" s="10">
        <v>2.3189781582837918</v>
      </c>
      <c r="D167" s="10">
        <v>0.9559655955905858</v>
      </c>
      <c r="E167" s="10">
        <v>2.184801173276953</v>
      </c>
      <c r="F167" s="10">
        <v>0.99965052966381385</v>
      </c>
      <c r="G167" s="6">
        <v>0.1</v>
      </c>
    </row>
    <row r="168" spans="1:7" x14ac:dyDescent="0.2">
      <c r="A168" s="10">
        <v>-1.2345914558220086</v>
      </c>
      <c r="B168" s="10">
        <v>0.5651755706342988</v>
      </c>
      <c r="C168" s="10">
        <v>0.64953108355812206</v>
      </c>
      <c r="D168" s="10">
        <v>1.0083513615481174</v>
      </c>
      <c r="E168" s="10">
        <v>1.2915186405855665</v>
      </c>
      <c r="F168" s="10">
        <v>1.0503068897372265</v>
      </c>
      <c r="G168" s="4">
        <v>0.04</v>
      </c>
    </row>
    <row r="169" spans="1:7" x14ac:dyDescent="0.2">
      <c r="A169" s="10">
        <v>0.30088318561122707</v>
      </c>
      <c r="B169" s="10">
        <v>0.58518082939017535</v>
      </c>
      <c r="C169" s="10">
        <v>1.5695251106146164</v>
      </c>
      <c r="D169" s="10">
        <v>0.94973810033268125</v>
      </c>
      <c r="E169" s="10">
        <v>1.4130658540967784</v>
      </c>
      <c r="F169" s="10">
        <v>0.99729499983601799</v>
      </c>
      <c r="G169" s="4">
        <v>7.0000000000000007E-2</v>
      </c>
    </row>
    <row r="170" spans="1:7" x14ac:dyDescent="0.2">
      <c r="A170" s="10">
        <v>1.2845995976107765</v>
      </c>
      <c r="B170" s="10">
        <v>0.53799982302659632</v>
      </c>
      <c r="C170" s="10">
        <v>2.113174706061117</v>
      </c>
      <c r="D170" s="10">
        <v>0.96752675061489379</v>
      </c>
      <c r="E170" s="10">
        <v>1.4451829153035134</v>
      </c>
      <c r="F170" s="10">
        <v>1.0071611684655744</v>
      </c>
      <c r="G170" s="4">
        <v>0.06</v>
      </c>
    </row>
    <row r="171" spans="1:7" x14ac:dyDescent="0.2">
      <c r="A171" s="10">
        <v>0.27417219927191372</v>
      </c>
      <c r="B171" s="10">
        <v>0.53750974832578513</v>
      </c>
      <c r="C171" s="10">
        <v>1.0147851992068504</v>
      </c>
      <c r="D171" s="10">
        <v>1.08238106926616</v>
      </c>
      <c r="E171" s="10">
        <v>0.87221565558545522</v>
      </c>
      <c r="F171" s="10">
        <v>1.1178872316896686</v>
      </c>
      <c r="G171" s="4">
        <v>0.04</v>
      </c>
    </row>
    <row r="172" spans="1:7" x14ac:dyDescent="0.2">
      <c r="A172" s="10">
        <v>-0.23761555384971222</v>
      </c>
      <c r="B172" s="10">
        <v>0.56497000712066214</v>
      </c>
      <c r="C172" s="10">
        <v>1.4139646744804075</v>
      </c>
      <c r="D172" s="10">
        <v>1.079476710596825</v>
      </c>
      <c r="E172" s="10">
        <v>1.5375247624822579</v>
      </c>
      <c r="F172" s="10">
        <v>1.1187400254661126</v>
      </c>
      <c r="G172" s="4">
        <v>0.06</v>
      </c>
    </row>
    <row r="173" spans="1:7" x14ac:dyDescent="0.2">
      <c r="A173" s="10">
        <v>1.0783373727325389</v>
      </c>
      <c r="B173" s="10">
        <v>0.57991858000935415</v>
      </c>
      <c r="C173" s="10">
        <v>2.1068446615627834</v>
      </c>
      <c r="D173" s="10">
        <v>1.0193671604648635</v>
      </c>
      <c r="E173" s="10">
        <v>1.5461092277418631</v>
      </c>
      <c r="F173" s="10">
        <v>1.0630364204046785</v>
      </c>
      <c r="G173" s="4">
        <v>7.0000000000000007E-2</v>
      </c>
    </row>
    <row r="174" spans="1:7" x14ac:dyDescent="0.2">
      <c r="A174" s="10">
        <v>0.46797618016107112</v>
      </c>
      <c r="B174" s="10">
        <v>0.52995296404327263</v>
      </c>
      <c r="C174" s="10">
        <v>1.6548096125342964</v>
      </c>
      <c r="D174" s="10">
        <v>0.91220377671419051</v>
      </c>
      <c r="E174" s="10">
        <v>1.4114619988505395</v>
      </c>
      <c r="F174" s="10">
        <v>0.95292056815654869</v>
      </c>
      <c r="G174" s="4">
        <v>0.11</v>
      </c>
    </row>
    <row r="175" spans="1:7" x14ac:dyDescent="0.2">
      <c r="A175" s="10">
        <v>-1.5337185725899505</v>
      </c>
      <c r="B175" s="10">
        <v>0.58679185838305359</v>
      </c>
      <c r="C175" s="10">
        <v>1.0881558808603384</v>
      </c>
      <c r="D175" s="10">
        <v>1.0531830357231879</v>
      </c>
      <c r="E175" s="10">
        <v>1.8856895386071129</v>
      </c>
      <c r="F175" s="10">
        <v>1.0964943691495126</v>
      </c>
      <c r="G175" s="4">
        <v>0.09</v>
      </c>
    </row>
    <row r="176" spans="1:7" x14ac:dyDescent="0.2">
      <c r="A176" s="5">
        <v>3.0412940264772219</v>
      </c>
      <c r="B176" s="5">
        <v>0.31885360493863346</v>
      </c>
      <c r="C176" s="5">
        <v>2.3530794353351401</v>
      </c>
      <c r="D176" s="5">
        <v>0.74254418887113327</v>
      </c>
      <c r="E176" s="5">
        <v>0.77160654156698461</v>
      </c>
      <c r="F176" s="5">
        <v>0.76083033407460821</v>
      </c>
      <c r="G176" s="9">
        <v>7.0000000000000007E-2</v>
      </c>
    </row>
    <row r="177" spans="1:7" x14ac:dyDescent="0.2">
      <c r="A177" s="5">
        <v>3.4077895307959651</v>
      </c>
      <c r="B177" s="5">
        <v>0.32276890945558623</v>
      </c>
      <c r="C177" s="5">
        <v>2.8994473846007587</v>
      </c>
      <c r="D177" s="5">
        <v>0.64078069763378265</v>
      </c>
      <c r="E177" s="5">
        <v>1.1273968285868567</v>
      </c>
      <c r="F177" s="5">
        <v>0.66239724635116937</v>
      </c>
      <c r="G177" s="9">
        <v>7.0000000000000007E-2</v>
      </c>
    </row>
    <row r="178" spans="1:7" x14ac:dyDescent="0.2">
      <c r="A178" s="5">
        <v>4.1834018371088924</v>
      </c>
      <c r="B178" s="5">
        <v>0.32359687982481811</v>
      </c>
      <c r="C178" s="5">
        <v>2.3698851562140049</v>
      </c>
      <c r="D178" s="5">
        <v>0.61711738278476092</v>
      </c>
      <c r="E178" s="5">
        <v>0.19451620091738064</v>
      </c>
      <c r="F178" s="5">
        <v>0.63964739042858809</v>
      </c>
      <c r="G178" s="9">
        <v>0.05</v>
      </c>
    </row>
    <row r="179" spans="1:7" x14ac:dyDescent="0.2">
      <c r="A179" s="5">
        <v>2.46122488107051</v>
      </c>
      <c r="B179" s="5">
        <v>0.27889827206192658</v>
      </c>
      <c r="C179" s="5">
        <v>1.995931506522612</v>
      </c>
      <c r="D179" s="5">
        <v>0.73148263281681991</v>
      </c>
      <c r="E179" s="5">
        <v>0.71609456836594676</v>
      </c>
      <c r="F179" s="5">
        <v>0.74572092787721533</v>
      </c>
      <c r="G179" s="9">
        <v>0.11</v>
      </c>
    </row>
    <row r="180" spans="1:7" x14ac:dyDescent="0.2">
      <c r="A180" s="5">
        <v>1.4270089796414454</v>
      </c>
      <c r="B180" s="5">
        <v>0.30359779563873207</v>
      </c>
      <c r="C180" s="5">
        <v>0.88084803490387786</v>
      </c>
      <c r="D180" s="5">
        <v>0.7269254442232701</v>
      </c>
      <c r="E180" s="5">
        <v>0.13880336549032624</v>
      </c>
      <c r="F180" s="5">
        <v>0.74387082744070121</v>
      </c>
      <c r="G180" s="9">
        <v>0.08</v>
      </c>
    </row>
    <row r="181" spans="1:7" x14ac:dyDescent="0.2">
      <c r="A181" s="5">
        <v>2.790603728791186</v>
      </c>
      <c r="B181" s="5">
        <v>0.50005049352294273</v>
      </c>
      <c r="C181" s="5">
        <v>1.9458397194803183</v>
      </c>
      <c r="D181" s="5">
        <v>1.1989790752891947</v>
      </c>
      <c r="E181" s="5">
        <v>0.49472578050890159</v>
      </c>
      <c r="F181" s="5">
        <v>1.226851448676386</v>
      </c>
      <c r="G181" s="9">
        <v>0.09</v>
      </c>
    </row>
    <row r="182" spans="1:7" x14ac:dyDescent="0.2">
      <c r="A182" s="5">
        <v>2.221446198045034</v>
      </c>
      <c r="B182" s="5">
        <v>0.31616859763834698</v>
      </c>
      <c r="C182" s="5">
        <v>1.4554713184999208</v>
      </c>
      <c r="D182" s="5">
        <v>0.70637425728045911</v>
      </c>
      <c r="E182" s="5">
        <v>0.30031929551650305</v>
      </c>
      <c r="F182" s="5">
        <v>0.72525476458771021</v>
      </c>
      <c r="G182" s="9">
        <v>0.14000000000000001</v>
      </c>
    </row>
    <row r="183" spans="1:7" x14ac:dyDescent="0.2">
      <c r="A183" s="5">
        <v>2.3223910799287735</v>
      </c>
      <c r="B183" s="5">
        <v>0.30021979466285176</v>
      </c>
      <c r="C183" s="5">
        <v>2.2708734068859666</v>
      </c>
      <c r="D183" s="5">
        <v>0.75470519626013877</v>
      </c>
      <c r="E183" s="5">
        <v>1.0632300453230044</v>
      </c>
      <c r="F183" s="5">
        <v>0.77068255839294619</v>
      </c>
      <c r="G183" s="9">
        <v>0.05</v>
      </c>
    </row>
    <row r="184" spans="1:7" x14ac:dyDescent="0.2">
      <c r="A184" s="5">
        <v>3.7493713528871955</v>
      </c>
      <c r="B184" s="5">
        <v>0.32440575859010551</v>
      </c>
      <c r="C184" s="5">
        <v>2.358260394036142</v>
      </c>
      <c r="D184" s="5">
        <v>0.68961459984597751</v>
      </c>
      <c r="E184" s="5">
        <v>0.40858729053480025</v>
      </c>
      <c r="F184" s="5">
        <v>0.70994714446565954</v>
      </c>
      <c r="G184" s="9">
        <v>0.08</v>
      </c>
    </row>
    <row r="185" spans="1:7" x14ac:dyDescent="0.2">
      <c r="A185" s="5">
        <v>2.8604786401307254</v>
      </c>
      <c r="B185" s="5">
        <v>0.30090961959479151</v>
      </c>
      <c r="C185" s="5">
        <v>2.3570957336685385</v>
      </c>
      <c r="D185" s="5">
        <v>0.80871407849583221</v>
      </c>
      <c r="E185" s="5">
        <v>0.86964684080056132</v>
      </c>
      <c r="F185" s="5">
        <v>0.82371248695858257</v>
      </c>
      <c r="G185" s="9">
        <v>0.06</v>
      </c>
    </row>
    <row r="186" spans="1:7" x14ac:dyDescent="0.2">
      <c r="A186" s="5">
        <v>1.4735218303126807</v>
      </c>
      <c r="B186" s="5">
        <v>0.33160487430707486</v>
      </c>
      <c r="C186" s="5">
        <v>1.0429333936158365</v>
      </c>
      <c r="D186" s="5">
        <v>0.67277734288668622</v>
      </c>
      <c r="E186" s="5">
        <v>0.27670204185324254</v>
      </c>
      <c r="F186" s="5">
        <v>0.69452359343514913</v>
      </c>
      <c r="G186" s="9">
        <v>7.0000000000000007E-2</v>
      </c>
    </row>
    <row r="188" spans="1:7" x14ac:dyDescent="0.2">
      <c r="E188" s="26">
        <f>AVERAGE(E1:E186)</f>
        <v>0.82826838188704821</v>
      </c>
      <c r="G188" s="26">
        <f>AVERAGE(G1:G186)</f>
        <v>6.7205376344086062E-2</v>
      </c>
    </row>
    <row r="189" spans="1:7" x14ac:dyDescent="0.2">
      <c r="E189">
        <f>STDEV(E1:E186)</f>
        <v>0.62275797039345393</v>
      </c>
      <c r="G189">
        <f>STDEV(G1:G186)</f>
        <v>2.9060250052276519E-2</v>
      </c>
    </row>
    <row r="194" spans="5:8" x14ac:dyDescent="0.2">
      <c r="E194" s="26">
        <f>G188</f>
        <v>6.7205376344086062E-2</v>
      </c>
      <c r="F194">
        <f>G189</f>
        <v>2.9060250052276519E-2</v>
      </c>
      <c r="G194" s="26">
        <f>E188</f>
        <v>0.82826838188704821</v>
      </c>
      <c r="H194">
        <f>E189</f>
        <v>0.62275797039345393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Yves Marrocchi</cp:lastModifiedBy>
  <dcterms:created xsi:type="dcterms:W3CDTF">2023-07-05T09:22:53Z</dcterms:created>
  <dcterms:modified xsi:type="dcterms:W3CDTF">2023-10-28T10:11:51Z</dcterms:modified>
</cp:coreProperties>
</file>