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754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71" i="1" l="1"/>
  <c r="L72" i="1"/>
  <c r="K71" i="1"/>
  <c r="K72" i="1"/>
  <c r="L70" i="1"/>
  <c r="K70" i="1"/>
</calcChain>
</file>

<file path=xl/comments1.xml><?xml version="1.0" encoding="utf-8"?>
<comments xmlns="http://schemas.openxmlformats.org/spreadsheetml/2006/main">
  <authors>
    <author>CRPG</author>
  </authors>
  <commentList>
    <comment ref="P2" authorId="0">
      <text>
        <r>
          <rPr>
            <b/>
            <sz val="9"/>
            <color indexed="81"/>
            <rFont val="Calibri"/>
            <family val="2"/>
          </rPr>
          <t>CRPG:</t>
        </r>
        <r>
          <rPr>
            <sz val="9"/>
            <color indexed="81"/>
            <rFont val="Calibri"/>
            <family val="2"/>
          </rPr>
          <t xml:space="preserve">
Assumed to be 20% of the E_R value</t>
        </r>
      </text>
    </comment>
  </commentList>
</comments>
</file>

<file path=xl/sharedStrings.xml><?xml version="1.0" encoding="utf-8"?>
<sst xmlns="http://schemas.openxmlformats.org/spreadsheetml/2006/main" count="198" uniqueCount="113">
  <si>
    <t>Sample characteristics</t>
  </si>
  <si>
    <t>Input  parameters</t>
  </si>
  <si>
    <t>Glacial erosion E_G (compted from a Monte Carlo simulation with 10^6 draws, assuming C_G follow an uniform distribution between 0 and 2530 at.g-1)</t>
  </si>
  <si>
    <t>Core</t>
  </si>
  <si>
    <t>Top (cm)</t>
  </si>
  <si>
    <t>Bottom (cm)</t>
  </si>
  <si>
    <t>Grain size range (microns)</t>
  </si>
  <si>
    <t>Age (ka)</t>
  </si>
  <si>
    <r>
      <t>d</t>
    </r>
    <r>
      <rPr>
        <b/>
        <vertAlign val="superscript"/>
        <sz val="12"/>
        <rFont val="Arial"/>
        <family val="2"/>
      </rPr>
      <t>18</t>
    </r>
    <r>
      <rPr>
        <b/>
        <sz val="12"/>
        <rFont val="Arial"/>
        <family val="2"/>
      </rPr>
      <t>O (‰ V-PDB)</t>
    </r>
  </si>
  <si>
    <t>SST (°C)</t>
  </si>
  <si>
    <r>
      <t>Quartz surface covered by glaciers (km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)</t>
    </r>
  </si>
  <si>
    <r>
      <t>Quartz surface of fluvial domain (km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)</t>
    </r>
  </si>
  <si>
    <t>Neutronic production rate</t>
  </si>
  <si>
    <t>Slow muon production rate</t>
  </si>
  <si>
    <t>Fast muons production rate</t>
  </si>
  <si>
    <r>
      <t>E</t>
    </r>
    <r>
      <rPr>
        <b/>
        <vertAlign val="subscript"/>
        <sz val="12"/>
        <color theme="1"/>
        <rFont val="Arial"/>
        <family val="2"/>
      </rPr>
      <t>R</t>
    </r>
    <r>
      <rPr>
        <b/>
        <sz val="12"/>
        <color theme="1"/>
        <rFont val="Arial"/>
        <family val="2"/>
      </rPr>
      <t xml:space="preserve"> (mm/a)</t>
    </r>
  </si>
  <si>
    <r>
      <t>1s E</t>
    </r>
    <r>
      <rPr>
        <b/>
        <vertAlign val="subscript"/>
        <sz val="12"/>
        <color theme="1"/>
        <rFont val="Arial"/>
        <family val="2"/>
      </rPr>
      <t>R</t>
    </r>
    <r>
      <rPr>
        <b/>
        <sz val="12"/>
        <color theme="1"/>
        <rFont val="Arial"/>
        <family val="2"/>
      </rPr>
      <t xml:space="preserve"> (mm/a)</t>
    </r>
  </si>
  <si>
    <t>Glaciated quartz surface (%)</t>
  </si>
  <si>
    <r>
      <t>mean E</t>
    </r>
    <r>
      <rPr>
        <b/>
        <vertAlign val="subscript"/>
        <sz val="12"/>
        <color theme="1"/>
        <rFont val="Arial"/>
        <family val="2"/>
      </rPr>
      <t>G</t>
    </r>
    <r>
      <rPr>
        <b/>
        <sz val="12"/>
        <color theme="1"/>
        <rFont val="Arial"/>
        <family val="2"/>
      </rPr>
      <t xml:space="preserve"> (mm/a)</t>
    </r>
  </si>
  <si>
    <t>-1 sigma (mm/a)</t>
  </si>
  <si>
    <t>+1 sigma (mm/a)</t>
  </si>
  <si>
    <r>
      <t>median E</t>
    </r>
    <r>
      <rPr>
        <b/>
        <vertAlign val="subscript"/>
        <sz val="12"/>
        <color theme="1"/>
        <rFont val="Arial"/>
        <family val="2"/>
      </rPr>
      <t>G</t>
    </r>
    <r>
      <rPr>
        <b/>
        <sz val="12"/>
        <color theme="1"/>
        <rFont val="Arial"/>
        <family val="2"/>
      </rPr>
      <t xml:space="preserve"> (mm/a)</t>
    </r>
  </si>
  <si>
    <r>
      <t>E</t>
    </r>
    <r>
      <rPr>
        <b/>
        <vertAlign val="subscript"/>
        <sz val="12"/>
        <color theme="1"/>
        <rFont val="Arial"/>
        <family val="2"/>
      </rPr>
      <t>MIX</t>
    </r>
    <r>
      <rPr>
        <b/>
        <sz val="12"/>
        <color theme="1"/>
        <rFont val="Arial"/>
        <family val="2"/>
      </rPr>
      <t xml:space="preserve"> (mm/a)</t>
    </r>
  </si>
  <si>
    <r>
      <t>1s E</t>
    </r>
    <r>
      <rPr>
        <b/>
        <vertAlign val="subscript"/>
        <sz val="12"/>
        <color theme="1"/>
        <rFont val="Arial"/>
        <family val="2"/>
      </rPr>
      <t>MIX</t>
    </r>
    <r>
      <rPr>
        <b/>
        <sz val="12"/>
        <color theme="1"/>
        <rFont val="Arial"/>
        <family val="2"/>
      </rPr>
      <t xml:space="preserve"> (mm/a)</t>
    </r>
  </si>
  <si>
    <t>MIS 1</t>
  </si>
  <si>
    <t>CS01</t>
  </si>
  <si>
    <t>100-250</t>
  </si>
  <si>
    <t>50-100</t>
  </si>
  <si>
    <t>CS13</t>
  </si>
  <si>
    <t>MIS 2</t>
  </si>
  <si>
    <t>MIS 3</t>
  </si>
  <si>
    <t>MIS 4</t>
  </si>
  <si>
    <t>MIS 5</t>
  </si>
  <si>
    <t>lambda n</t>
  </si>
  <si>
    <t>lambda sm</t>
  </si>
  <si>
    <t>lambda fm</t>
  </si>
  <si>
    <t>Model</t>
  </si>
  <si>
    <t>Data</t>
  </si>
  <si>
    <t>Time frame</t>
  </si>
  <si>
    <t>Source</t>
  </si>
  <si>
    <t>Average SST during the Late Holocene for the Ligurian Sea</t>
  </si>
  <si>
    <t>17°C</t>
  </si>
  <si>
    <t>Mean of 3 ka</t>
  </si>
  <si>
    <t>Jallali 2018</t>
  </si>
  <si>
    <t>Average SST during the LGM for the Ligurian Sea</t>
  </si>
  <si>
    <t>8°C</t>
  </si>
  <si>
    <t>Mean between 19 and 23 ka</t>
  </si>
  <si>
    <t>Hayes 2005</t>
  </si>
  <si>
    <r>
      <t xml:space="preserve">Average </t>
    </r>
    <r>
      <rPr>
        <sz val="12"/>
        <color rgb="FF000000"/>
        <rFont val="Symbol"/>
        <charset val="2"/>
      </rPr>
      <t>d</t>
    </r>
    <r>
      <rPr>
        <vertAlign val="super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O values during the Late Holocene for the Var</t>
    </r>
  </si>
  <si>
    <t>1.44 ‰</t>
  </si>
  <si>
    <t>Bonneau 2014</t>
  </si>
  <si>
    <r>
      <t xml:space="preserve">Average </t>
    </r>
    <r>
      <rPr>
        <sz val="12"/>
        <color rgb="FF000000"/>
        <rFont val="Symbol"/>
        <charset val="2"/>
      </rPr>
      <t>d</t>
    </r>
    <r>
      <rPr>
        <vertAlign val="super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O values during the LGM for the Var</t>
    </r>
  </si>
  <si>
    <t>4 ‰</t>
  </si>
  <si>
    <t>Calibrated equation using Holocene and LGM data:</t>
  </si>
  <si>
    <r>
      <t>T = -3.52*</t>
    </r>
    <r>
      <rPr>
        <sz val="12"/>
        <color rgb="FF000000"/>
        <rFont val="Symbol"/>
        <charset val="2"/>
      </rPr>
      <t>d</t>
    </r>
    <r>
      <rPr>
        <vertAlign val="superscript"/>
        <sz val="12"/>
        <color rgb="FF000000"/>
        <rFont val="Arial"/>
        <family val="2"/>
      </rPr>
      <t>18</t>
    </r>
    <r>
      <rPr>
        <sz val="12"/>
        <color rgb="FF000000"/>
        <rFont val="Arial"/>
        <family val="2"/>
      </rPr>
      <t>O+22.075</t>
    </r>
  </si>
  <si>
    <t xml:space="preserve"> </t>
  </si>
  <si>
    <r>
      <t>Glacial erosion rates (</t>
    </r>
    <r>
      <rPr>
        <sz val="12"/>
        <color theme="1"/>
        <rFont val="Symbol"/>
        <charset val="2"/>
      </rPr>
      <t>e_</t>
    </r>
    <r>
      <rPr>
        <sz val="12"/>
        <color theme="1"/>
        <rFont val="Arial"/>
        <family val="2"/>
      </rPr>
      <t xml:space="preserve">G) </t>
    </r>
  </si>
  <si>
    <r>
      <t>Mixed denudation rates (</t>
    </r>
    <r>
      <rPr>
        <sz val="12"/>
        <color theme="1"/>
        <rFont val="Symbol"/>
        <charset val="2"/>
      </rPr>
      <t>e</t>
    </r>
    <r>
      <rPr>
        <sz val="12"/>
        <color theme="1"/>
        <rFont val="Arial"/>
        <family val="2"/>
      </rPr>
      <t>_mix)</t>
    </r>
  </si>
  <si>
    <t>Deglaciation 14.26 - 17.54 ka</t>
  </si>
  <si>
    <t>LGM 19.6 - 23.7 ka</t>
  </si>
  <si>
    <t>MIS_3_4 27 - 74 ka</t>
  </si>
  <si>
    <t>MIS 4-3 (27 - 74 ka)</t>
  </si>
  <si>
    <t>n samples</t>
  </si>
  <si>
    <t>Mean</t>
  </si>
  <si>
    <t>1.35</t>
  </si>
  <si>
    <t>1.53</t>
  </si>
  <si>
    <t>0.44</t>
  </si>
  <si>
    <t>Std deviation</t>
  </si>
  <si>
    <t>1.00</t>
  </si>
  <si>
    <t>0.68</t>
  </si>
  <si>
    <t>-1 sigma</t>
  </si>
  <si>
    <t>Median</t>
  </si>
  <si>
    <t>1.09</t>
  </si>
  <si>
    <t>0.34</t>
  </si>
  <si>
    <t>+1 sigma</t>
  </si>
  <si>
    <t>16th percentile</t>
  </si>
  <si>
    <t>0.24</t>
  </si>
  <si>
    <t>0.57</t>
  </si>
  <si>
    <t>-0.07</t>
  </si>
  <si>
    <t>1st quartile</t>
  </si>
  <si>
    <t>0.41</t>
  </si>
  <si>
    <t>0.78</t>
  </si>
  <si>
    <t>0.06</t>
  </si>
  <si>
    <t>3rd quartile</t>
  </si>
  <si>
    <t>1.98</t>
  </si>
  <si>
    <t>0.64</t>
  </si>
  <si>
    <t>84th percentile</t>
  </si>
  <si>
    <t>2.55</t>
  </si>
  <si>
    <t>2.46</t>
  </si>
  <si>
    <t>0.85</t>
  </si>
  <si>
    <t>Sigma</t>
  </si>
  <si>
    <t>1.16</t>
  </si>
  <si>
    <t>0.95</t>
  </si>
  <si>
    <t>0.46</t>
  </si>
  <si>
    <t>- 1 sigma</t>
  </si>
  <si>
    <t>1.11</t>
  </si>
  <si>
    <t>0.96</t>
  </si>
  <si>
    <t>0.51</t>
  </si>
  <si>
    <t>1.20</t>
  </si>
  <si>
    <t>0.93</t>
  </si>
  <si>
    <t>Kolmogorov-Smirnov Test </t>
  </si>
  <si>
    <t>Tested Null Hypothesis X1 = X2</t>
  </si>
  <si>
    <t>h</t>
  </si>
  <si>
    <t>p</t>
  </si>
  <si>
    <t>ks2stat</t>
  </si>
  <si>
    <t>LGM - MIS34</t>
  </si>
  <si>
    <t>LGM - Deglaciation</t>
  </si>
  <si>
    <t>Deglaciation - MIS34</t>
  </si>
  <si>
    <t>Z Test from mean</t>
  </si>
  <si>
    <t>Tested Null Hypothesis X1= X2</t>
  </si>
  <si>
    <t>0.005</t>
  </si>
  <si>
    <t>0.792</t>
  </si>
  <si>
    <t>0.128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</si>
</sst>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Symbol"/>
      <charset val="2"/>
    </font>
    <font>
      <vertAlign val="superscript"/>
      <sz val="12"/>
      <color rgb="FF000000"/>
      <name val="Arial"/>
      <family val="2"/>
    </font>
    <font>
      <sz val="12"/>
      <color theme="1"/>
      <name val="Symbol"/>
      <charset val="2"/>
    </font>
    <font>
      <b/>
      <sz val="9"/>
      <color indexed="81"/>
      <name val="Calibri"/>
      <family val="2"/>
    </font>
    <font>
      <sz val="9"/>
      <color indexed="8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theme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theme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5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0" fontId="6" fillId="2" borderId="0" xfId="0" applyNumberFormat="1" applyFont="1" applyFill="1" applyBorder="1" applyAlignment="1">
      <alignment horizontal="center" vertical="center" wrapText="1"/>
    </xf>
    <xf numFmtId="2" fontId="6" fillId="2" borderId="0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0" fontId="6" fillId="2" borderId="7" xfId="0" applyNumberFormat="1" applyFont="1" applyFill="1" applyBorder="1" applyAlignment="1">
      <alignment horizontal="center" vertical="center" wrapText="1"/>
    </xf>
    <xf numFmtId="10" fontId="6" fillId="2" borderId="7" xfId="0" applyNumberFormat="1" applyFont="1" applyFill="1" applyBorder="1" applyAlignment="1">
      <alignment horizontal="center" vertical="center" wrapText="1"/>
    </xf>
    <xf numFmtId="2" fontId="6" fillId="2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0" fontId="6" fillId="2" borderId="8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2" xfId="1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1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64" fontId="2" fillId="0" borderId="10" xfId="1" applyNumberFormat="1" applyFont="1" applyBorder="1" applyAlignment="1">
      <alignment horizontal="center" vertical="center"/>
    </xf>
    <xf numFmtId="165" fontId="2" fillId="0" borderId="10" xfId="0" applyNumberFormat="1" applyFont="1" applyBorder="1" applyAlignment="1">
      <alignment horizontal="center" vertical="center"/>
    </xf>
    <xf numFmtId="165" fontId="2" fillId="0" borderId="10" xfId="1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2" fontId="2" fillId="0" borderId="13" xfId="1" applyNumberFormat="1" applyFont="1" applyBorder="1" applyAlignment="1">
      <alignment horizontal="center" vertical="center"/>
    </xf>
    <xf numFmtId="2" fontId="2" fillId="0" borderId="14" xfId="1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4" fontId="2" fillId="0" borderId="14" xfId="1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5" fontId="2" fillId="0" borderId="14" xfId="1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2" fontId="6" fillId="0" borderId="18" xfId="0" applyNumberFormat="1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2" fontId="2" fillId="0" borderId="18" xfId="1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165" fontId="2" fillId="0" borderId="18" xfId="1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2" fillId="0" borderId="17" xfId="1" applyNumberFormat="1" applyFont="1" applyBorder="1" applyAlignment="1">
      <alignment horizontal="center" vertical="center"/>
    </xf>
    <xf numFmtId="2" fontId="2" fillId="0" borderId="9" xfId="1" applyNumberFormat="1" applyFont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6" fillId="0" borderId="21" xfId="0" applyNumberFormat="1" applyFont="1" applyBorder="1" applyAlignment="1">
      <alignment horizontal="center" vertical="center"/>
    </xf>
    <xf numFmtId="2" fontId="2" fillId="0" borderId="20" xfId="1" applyNumberFormat="1" applyFont="1" applyBorder="1" applyAlignment="1">
      <alignment horizontal="center" vertical="center"/>
    </xf>
    <xf numFmtId="2" fontId="2" fillId="0" borderId="21" xfId="1" applyNumberFormat="1" applyFont="1" applyBorder="1" applyAlignment="1">
      <alignment horizontal="center" vertical="center"/>
    </xf>
    <xf numFmtId="164" fontId="2" fillId="0" borderId="21" xfId="1" applyNumberFormat="1" applyFont="1" applyBorder="1" applyAlignment="1">
      <alignment horizontal="center" vertical="center"/>
    </xf>
    <xf numFmtId="165" fontId="2" fillId="0" borderId="21" xfId="1" applyNumberFormat="1" applyFont="1" applyBorder="1" applyAlignment="1">
      <alignment horizontal="center" vertical="center"/>
    </xf>
    <xf numFmtId="2" fontId="2" fillId="0" borderId="21" xfId="0" applyNumberFormat="1" applyFont="1" applyBorder="1" applyAlignment="1">
      <alignment horizontal="center" vertical="center"/>
    </xf>
    <xf numFmtId="2" fontId="2" fillId="2" borderId="22" xfId="0" applyNumberFormat="1" applyFont="1" applyFill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1" applyNumberFormat="1" applyFont="1" applyBorder="1" applyAlignment="1">
      <alignment vertical="center"/>
    </xf>
    <xf numFmtId="2" fontId="2" fillId="0" borderId="0" xfId="0" applyNumberFormat="1" applyFont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0" xfId="0" applyFont="1"/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11" fillId="3" borderId="1" xfId="0" applyFont="1" applyFill="1" applyBorder="1"/>
    <xf numFmtId="0" fontId="11" fillId="3" borderId="2" xfId="0" applyFont="1" applyFill="1" applyBorder="1"/>
    <xf numFmtId="0" fontId="11" fillId="3" borderId="3" xfId="0" applyFont="1" applyFill="1" applyBorder="1"/>
    <xf numFmtId="0" fontId="11" fillId="4" borderId="4" xfId="0" applyFont="1" applyFill="1" applyBorder="1"/>
    <xf numFmtId="0" fontId="12" fillId="4" borderId="0" xfId="0" applyFont="1" applyFill="1" applyBorder="1"/>
    <xf numFmtId="0" fontId="0" fillId="2" borderId="0" xfId="0" applyFill="1" applyAlignment="1">
      <alignment horizontal="center" vertical="center"/>
    </xf>
    <xf numFmtId="0" fontId="11" fillId="4" borderId="0" xfId="0" applyFont="1" applyFill="1" applyBorder="1"/>
    <xf numFmtId="0" fontId="11" fillId="4" borderId="5" xfId="0" applyFont="1" applyFill="1" applyBorder="1"/>
    <xf numFmtId="0" fontId="0" fillId="2" borderId="0" xfId="0" applyFill="1" applyBorder="1" applyAlignment="1">
      <alignment horizontal="center" vertical="center"/>
    </xf>
    <xf numFmtId="0" fontId="13" fillId="4" borderId="0" xfId="0" applyFont="1" applyFill="1" applyBorder="1" applyAlignment="1">
      <alignment horizontal="left"/>
    </xf>
    <xf numFmtId="0" fontId="14" fillId="4" borderId="0" xfId="0" applyFont="1" applyFill="1" applyBorder="1"/>
    <xf numFmtId="0" fontId="14" fillId="4" borderId="5" xfId="0" applyFont="1" applyFill="1" applyBorder="1"/>
    <xf numFmtId="0" fontId="11" fillId="3" borderId="0" xfId="0" applyFont="1" applyFill="1" applyBorder="1"/>
    <xf numFmtId="0" fontId="11" fillId="3" borderId="4" xfId="0" applyFont="1" applyFill="1" applyBorder="1"/>
    <xf numFmtId="0" fontId="11" fillId="3" borderId="5" xfId="0" applyFont="1" applyFill="1" applyBorder="1"/>
    <xf numFmtId="0" fontId="11" fillId="3" borderId="6" xfId="0" applyFont="1" applyFill="1" applyBorder="1"/>
    <xf numFmtId="0" fontId="11" fillId="3" borderId="7" xfId="0" applyFont="1" applyFill="1" applyBorder="1"/>
    <xf numFmtId="0" fontId="11" fillId="3" borderId="8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2" fillId="0" borderId="34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2" fontId="2" fillId="0" borderId="36" xfId="0" applyNumberFormat="1" applyFont="1" applyBorder="1" applyAlignment="1">
      <alignment horizontal="center" vertical="center"/>
    </xf>
    <xf numFmtId="2" fontId="2" fillId="0" borderId="37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4">
    <cellStyle name="Lien hypertexte" xfId="2" builtinId="8" hidden="1"/>
    <cellStyle name="Lien hypertexte visité" xfId="3" builtinId="9" hidden="1"/>
    <cellStyle name="Normal" xfId="0" builtinId="0"/>
    <cellStyle name="Pourcentage" xfId="1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04"/>
  <sheetViews>
    <sheetView tabSelected="1" workbookViewId="0">
      <selection sqref="A1:A3"/>
    </sheetView>
  </sheetViews>
  <sheetFormatPr baseColWidth="10" defaultColWidth="10.83203125" defaultRowHeight="15" x14ac:dyDescent="0"/>
  <cols>
    <col min="1" max="1" width="5.33203125" style="10" customWidth="1"/>
    <col min="2" max="2" width="13.33203125" style="10" customWidth="1"/>
    <col min="3" max="3" width="11.5" style="10" customWidth="1"/>
    <col min="4" max="4" width="30.33203125" style="10" bestFit="1" customWidth="1"/>
    <col min="5" max="6" width="10.83203125" style="10"/>
    <col min="7" max="7" width="11.1640625" style="10" customWidth="1"/>
    <col min="8" max="8" width="12.83203125" style="10" customWidth="1"/>
    <col min="9" max="9" width="15" style="10" customWidth="1"/>
    <col min="10" max="10" width="15.33203125" style="10" customWidth="1"/>
    <col min="11" max="11" width="13.1640625" style="10" customWidth="1"/>
    <col min="12" max="12" width="11.6640625" style="10" customWidth="1"/>
    <col min="13" max="13" width="12.1640625" style="10" customWidth="1"/>
    <col min="14" max="14" width="11.83203125" style="10" customWidth="1"/>
    <col min="15" max="15" width="14.83203125" style="10" customWidth="1"/>
    <col min="16" max="16" width="14.1640625" style="10" customWidth="1"/>
    <col min="17" max="20" width="10.83203125" style="10" customWidth="1"/>
    <col min="21" max="21" width="11.33203125" style="10" customWidth="1"/>
    <col min="22" max="22" width="11.1640625" style="10" customWidth="1"/>
    <col min="23" max="16384" width="10.83203125" style="10"/>
  </cols>
  <sheetData>
    <row r="1" spans="1:30" ht="23" customHeight="1">
      <c r="A1" s="1"/>
      <c r="B1" s="2" t="s">
        <v>0</v>
      </c>
      <c r="C1" s="3"/>
      <c r="D1" s="3"/>
      <c r="E1" s="3"/>
      <c r="F1" s="3"/>
      <c r="G1" s="4" t="s">
        <v>1</v>
      </c>
      <c r="H1" s="5"/>
      <c r="I1" s="5"/>
      <c r="J1" s="5"/>
      <c r="K1" s="5"/>
      <c r="L1" s="5"/>
      <c r="M1" s="5"/>
      <c r="N1" s="5"/>
      <c r="O1" s="5"/>
      <c r="P1" s="6"/>
      <c r="Q1" s="7" t="s">
        <v>2</v>
      </c>
      <c r="R1" s="8"/>
      <c r="S1" s="8"/>
      <c r="T1" s="8"/>
      <c r="U1" s="8"/>
      <c r="V1" s="9"/>
    </row>
    <row r="2" spans="1:30" ht="37" customHeight="1">
      <c r="A2" s="1"/>
      <c r="B2" s="11" t="s">
        <v>3</v>
      </c>
      <c r="C2" s="12" t="s">
        <v>4</v>
      </c>
      <c r="D2" s="12" t="s">
        <v>5</v>
      </c>
      <c r="E2" s="13" t="s">
        <v>6</v>
      </c>
      <c r="F2" s="12" t="s">
        <v>7</v>
      </c>
      <c r="G2" s="14" t="s">
        <v>8</v>
      </c>
      <c r="H2" s="15" t="s">
        <v>9</v>
      </c>
      <c r="I2" s="15" t="s">
        <v>10</v>
      </c>
      <c r="J2" s="15" t="s">
        <v>11</v>
      </c>
      <c r="K2" s="15" t="s">
        <v>17</v>
      </c>
      <c r="L2" s="16" t="s">
        <v>12</v>
      </c>
      <c r="M2" s="16" t="s">
        <v>13</v>
      </c>
      <c r="N2" s="16" t="s">
        <v>14</v>
      </c>
      <c r="O2" s="15" t="s">
        <v>15</v>
      </c>
      <c r="P2" s="17" t="s">
        <v>16</v>
      </c>
      <c r="Q2" s="18"/>
      <c r="R2" s="19"/>
      <c r="S2" s="19"/>
      <c r="T2" s="19"/>
      <c r="U2" s="19"/>
      <c r="V2" s="20"/>
    </row>
    <row r="3" spans="1:30" ht="62" customHeight="1" thickBot="1">
      <c r="A3" s="1"/>
      <c r="B3" s="21"/>
      <c r="C3" s="22"/>
      <c r="D3" s="22"/>
      <c r="E3" s="23"/>
      <c r="F3" s="22"/>
      <c r="G3" s="24"/>
      <c r="H3" s="25"/>
      <c r="I3" s="25"/>
      <c r="J3" s="25"/>
      <c r="K3" s="25"/>
      <c r="L3" s="27"/>
      <c r="M3" s="27"/>
      <c r="N3" s="27"/>
      <c r="O3" s="25"/>
      <c r="P3" s="28"/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9" t="s">
        <v>23</v>
      </c>
      <c r="Y3" s="30"/>
      <c r="Z3" s="30"/>
    </row>
    <row r="4" spans="1:30">
      <c r="A4" s="31" t="s">
        <v>24</v>
      </c>
      <c r="B4" s="32" t="s">
        <v>25</v>
      </c>
      <c r="C4" s="1">
        <v>0</v>
      </c>
      <c r="D4" s="1">
        <v>4</v>
      </c>
      <c r="E4" s="33" t="s">
        <v>26</v>
      </c>
      <c r="F4" s="34">
        <v>6.7368421052631577E-2</v>
      </c>
      <c r="G4" s="35">
        <v>1.4328571428571428</v>
      </c>
      <c r="H4" s="36">
        <v>17.031342857142857</v>
      </c>
      <c r="I4" s="37">
        <v>0</v>
      </c>
      <c r="J4" s="36">
        <v>730.3</v>
      </c>
      <c r="K4" s="38">
        <v>0</v>
      </c>
      <c r="L4" s="39">
        <v>15.421950000000001</v>
      </c>
      <c r="M4" s="40">
        <v>2.3207999999999999E-2</v>
      </c>
      <c r="N4" s="40">
        <v>5.1805999999999998E-2</v>
      </c>
      <c r="O4" s="41">
        <v>0.22823091865877232</v>
      </c>
      <c r="P4" s="42">
        <v>4.5646183731754462E-2</v>
      </c>
      <c r="Q4" s="35">
        <v>0</v>
      </c>
      <c r="R4" s="41">
        <v>0</v>
      </c>
      <c r="S4" s="41">
        <v>0</v>
      </c>
      <c r="T4" s="41">
        <v>0</v>
      </c>
      <c r="U4" s="41">
        <v>0.22823091865877232</v>
      </c>
      <c r="V4" s="43">
        <v>4.5646183731754462E-2</v>
      </c>
      <c r="W4" s="30"/>
      <c r="X4" s="30"/>
      <c r="Y4" s="30"/>
      <c r="Z4" s="30"/>
      <c r="AB4" s="44"/>
      <c r="AC4" s="44"/>
      <c r="AD4" s="44"/>
    </row>
    <row r="5" spans="1:30">
      <c r="A5" s="31"/>
      <c r="B5" s="45"/>
      <c r="C5" s="46"/>
      <c r="D5" s="46"/>
      <c r="E5" s="47" t="s">
        <v>27</v>
      </c>
      <c r="F5" s="48"/>
      <c r="G5" s="49"/>
      <c r="H5" s="50"/>
      <c r="I5" s="51"/>
      <c r="J5" s="50"/>
      <c r="K5" s="52"/>
      <c r="L5" s="53"/>
      <c r="M5" s="54"/>
      <c r="N5" s="54"/>
      <c r="O5" s="55"/>
      <c r="P5" s="56"/>
      <c r="Q5" s="49"/>
      <c r="R5" s="55"/>
      <c r="S5" s="55"/>
      <c r="T5" s="55"/>
      <c r="U5" s="55"/>
      <c r="V5" s="57"/>
      <c r="W5" s="30"/>
      <c r="X5" s="30"/>
      <c r="Y5" s="30"/>
      <c r="Z5" s="30"/>
      <c r="AB5" s="58"/>
      <c r="AC5" s="58"/>
      <c r="AD5" s="58"/>
    </row>
    <row r="6" spans="1:30">
      <c r="A6" s="31"/>
      <c r="B6" s="59" t="s">
        <v>28</v>
      </c>
      <c r="C6" s="60">
        <v>53</v>
      </c>
      <c r="D6" s="60">
        <v>56</v>
      </c>
      <c r="E6" s="60" t="s">
        <v>26</v>
      </c>
      <c r="F6" s="61">
        <v>4.0560576923076921</v>
      </c>
      <c r="G6" s="62">
        <v>1.294</v>
      </c>
      <c r="H6" s="63">
        <v>17.520119999999999</v>
      </c>
      <c r="I6" s="64">
        <v>0</v>
      </c>
      <c r="J6" s="63">
        <v>730.3</v>
      </c>
      <c r="K6" s="65">
        <v>0</v>
      </c>
      <c r="L6" s="66">
        <v>16.79279</v>
      </c>
      <c r="M6" s="67">
        <v>2.3207999999999999E-2</v>
      </c>
      <c r="N6" s="67">
        <v>5.1805999999999998E-2</v>
      </c>
      <c r="O6" s="68">
        <v>0.22823091865877232</v>
      </c>
      <c r="P6" s="69">
        <v>4.5646183731754462E-2</v>
      </c>
      <c r="Q6" s="70">
        <v>0</v>
      </c>
      <c r="R6" s="68">
        <v>0</v>
      </c>
      <c r="S6" s="68">
        <v>0</v>
      </c>
      <c r="T6" s="68">
        <v>0</v>
      </c>
      <c r="U6" s="68">
        <v>0.22823091865877232</v>
      </c>
      <c r="V6" s="71">
        <v>4.5646183731754462E-2</v>
      </c>
      <c r="W6" s="30"/>
      <c r="X6" s="30"/>
      <c r="Y6" s="30"/>
      <c r="Z6" s="30"/>
      <c r="AB6" s="58"/>
      <c r="AC6" s="58"/>
      <c r="AD6" s="58"/>
    </row>
    <row r="7" spans="1:30">
      <c r="A7" s="31"/>
      <c r="B7" s="59" t="s">
        <v>28</v>
      </c>
      <c r="C7" s="60">
        <v>93</v>
      </c>
      <c r="D7" s="60">
        <v>95</v>
      </c>
      <c r="E7" s="47" t="s">
        <v>27</v>
      </c>
      <c r="F7" s="61">
        <v>6.9745077720207247</v>
      </c>
      <c r="G7" s="62">
        <v>1.1522222222222223</v>
      </c>
      <c r="H7" s="63">
        <v>18.019177777777777</v>
      </c>
      <c r="I7" s="64">
        <v>0</v>
      </c>
      <c r="J7" s="63">
        <v>730.3</v>
      </c>
      <c r="K7" s="65">
        <v>0</v>
      </c>
      <c r="L7" s="67">
        <v>17.478210000000001</v>
      </c>
      <c r="M7" s="67">
        <v>2.3207999999999999E-2</v>
      </c>
      <c r="N7" s="67">
        <v>5.1805999999999998E-2</v>
      </c>
      <c r="O7" s="68">
        <v>0.22823091865877232</v>
      </c>
      <c r="P7" s="72">
        <v>4.5646183731754462E-2</v>
      </c>
      <c r="Q7" s="70">
        <v>0</v>
      </c>
      <c r="R7" s="68">
        <v>0</v>
      </c>
      <c r="S7" s="68">
        <v>0</v>
      </c>
      <c r="T7" s="68">
        <v>0</v>
      </c>
      <c r="U7" s="68">
        <v>0.22823091865877232</v>
      </c>
      <c r="V7" s="71">
        <v>4.5646183731754462E-2</v>
      </c>
      <c r="W7" s="30"/>
      <c r="X7" s="30"/>
      <c r="Y7" s="30"/>
      <c r="Z7" s="30"/>
      <c r="AB7" s="58"/>
      <c r="AC7" s="58"/>
      <c r="AD7" s="58"/>
    </row>
    <row r="8" spans="1:30">
      <c r="A8" s="31"/>
      <c r="B8" s="73" t="s">
        <v>25</v>
      </c>
      <c r="C8" s="74">
        <v>355</v>
      </c>
      <c r="D8" s="74">
        <v>360</v>
      </c>
      <c r="E8" s="75" t="s">
        <v>26</v>
      </c>
      <c r="F8" s="76">
        <v>10.065387323943664</v>
      </c>
      <c r="G8" s="77">
        <v>1.8725000000000003</v>
      </c>
      <c r="H8" s="78">
        <v>15.483799999999999</v>
      </c>
      <c r="I8" s="79">
        <v>0</v>
      </c>
      <c r="J8" s="78">
        <v>730.3</v>
      </c>
      <c r="K8" s="80">
        <v>0</v>
      </c>
      <c r="L8" s="81">
        <v>17.478210000000001</v>
      </c>
      <c r="M8" s="81">
        <v>2.3207999999999999E-2</v>
      </c>
      <c r="N8" s="81">
        <v>5.1805999999999998E-2</v>
      </c>
      <c r="O8" s="82">
        <v>0.22823091865877232</v>
      </c>
      <c r="P8" s="83">
        <v>4.5646183731754462E-2</v>
      </c>
      <c r="Q8" s="77">
        <v>0</v>
      </c>
      <c r="R8" s="82">
        <v>0</v>
      </c>
      <c r="S8" s="82">
        <v>0</v>
      </c>
      <c r="T8" s="82">
        <v>0</v>
      </c>
      <c r="U8" s="82">
        <v>0.22823091865877232</v>
      </c>
      <c r="V8" s="84">
        <v>4.5646183731754462E-2</v>
      </c>
      <c r="W8" s="30"/>
      <c r="X8" s="30"/>
      <c r="Y8" s="30"/>
      <c r="Z8" s="30"/>
      <c r="AB8" s="58"/>
      <c r="AC8" s="58"/>
      <c r="AD8" s="58"/>
    </row>
    <row r="9" spans="1:30">
      <c r="A9" s="31"/>
      <c r="B9" s="45"/>
      <c r="C9" s="46"/>
      <c r="D9" s="46"/>
      <c r="E9" s="47" t="s">
        <v>27</v>
      </c>
      <c r="F9" s="48"/>
      <c r="G9" s="49"/>
      <c r="H9" s="50"/>
      <c r="I9" s="85"/>
      <c r="J9" s="50"/>
      <c r="K9" s="52"/>
      <c r="L9" s="54"/>
      <c r="M9" s="54"/>
      <c r="N9" s="54"/>
      <c r="O9" s="55"/>
      <c r="P9" s="86"/>
      <c r="Q9" s="49"/>
      <c r="R9" s="55"/>
      <c r="S9" s="55"/>
      <c r="T9" s="55"/>
      <c r="U9" s="55"/>
      <c r="V9" s="57"/>
      <c r="W9" s="30"/>
      <c r="X9" s="30"/>
      <c r="Y9" s="30"/>
      <c r="Z9" s="30"/>
      <c r="AB9" s="58"/>
      <c r="AC9" s="58"/>
      <c r="AD9" s="58"/>
    </row>
    <row r="10" spans="1:30" ht="15" customHeight="1">
      <c r="A10" s="31"/>
      <c r="B10" s="73" t="s">
        <v>28</v>
      </c>
      <c r="C10" s="74">
        <v>265</v>
      </c>
      <c r="D10" s="74">
        <v>273</v>
      </c>
      <c r="E10" s="33" t="s">
        <v>27</v>
      </c>
      <c r="F10" s="76">
        <v>12.182260654725141</v>
      </c>
      <c r="G10" s="87">
        <v>2.7716666666666665</v>
      </c>
      <c r="H10" s="78">
        <v>12.318733333333332</v>
      </c>
      <c r="I10" s="80">
        <v>2</v>
      </c>
      <c r="J10" s="78">
        <v>728.3</v>
      </c>
      <c r="K10" s="80">
        <v>0.2738600575106121</v>
      </c>
      <c r="L10" s="81">
        <v>17.45016</v>
      </c>
      <c r="M10" s="81">
        <v>2.3188E-2</v>
      </c>
      <c r="N10" s="81">
        <v>5.1783999999999997E-2</v>
      </c>
      <c r="O10" s="82">
        <v>0.22852781179175277</v>
      </c>
      <c r="P10" s="83">
        <v>4.5705562358350556E-2</v>
      </c>
      <c r="Q10" s="77">
        <v>0</v>
      </c>
      <c r="R10" s="82">
        <v>0</v>
      </c>
      <c r="S10" s="82">
        <v>0</v>
      </c>
      <c r="T10" s="82">
        <v>0</v>
      </c>
      <c r="U10" s="82">
        <v>0.22790196539495214</v>
      </c>
      <c r="V10" s="84">
        <v>4.5580393078990422E-2</v>
      </c>
      <c r="W10" s="30"/>
      <c r="X10" s="30"/>
      <c r="Y10" s="30"/>
      <c r="Z10" s="30"/>
      <c r="AB10" s="58"/>
      <c r="AC10" s="58"/>
      <c r="AD10" s="58"/>
    </row>
    <row r="11" spans="1:30" ht="15" customHeight="1">
      <c r="A11" s="31"/>
      <c r="B11" s="45"/>
      <c r="C11" s="46"/>
      <c r="D11" s="46"/>
      <c r="E11" s="47" t="s">
        <v>26</v>
      </c>
      <c r="F11" s="48"/>
      <c r="G11" s="88"/>
      <c r="H11" s="50"/>
      <c r="I11" s="52"/>
      <c r="J11" s="50"/>
      <c r="K11" s="52"/>
      <c r="L11" s="54"/>
      <c r="M11" s="54"/>
      <c r="N11" s="54"/>
      <c r="O11" s="55"/>
      <c r="P11" s="86"/>
      <c r="Q11" s="49"/>
      <c r="R11" s="55"/>
      <c r="S11" s="55"/>
      <c r="T11" s="55"/>
      <c r="U11" s="55"/>
      <c r="V11" s="57"/>
      <c r="W11" s="30"/>
      <c r="X11" s="30"/>
      <c r="Y11" s="30"/>
      <c r="Z11" s="30"/>
      <c r="AB11" s="58"/>
      <c r="AC11" s="58"/>
      <c r="AD11" s="58"/>
    </row>
    <row r="12" spans="1:30">
      <c r="A12" s="31" t="s">
        <v>29</v>
      </c>
      <c r="B12" s="59" t="s">
        <v>28</v>
      </c>
      <c r="C12" s="60">
        <v>339</v>
      </c>
      <c r="D12" s="60">
        <v>342</v>
      </c>
      <c r="E12" s="47" t="s">
        <v>27</v>
      </c>
      <c r="F12" s="61">
        <v>14.262171052631578</v>
      </c>
      <c r="G12" s="62">
        <v>3.2399999999999998</v>
      </c>
      <c r="H12" s="63">
        <v>10.670199999999999</v>
      </c>
      <c r="I12" s="65">
        <v>45.8</v>
      </c>
      <c r="J12" s="63">
        <v>684.5</v>
      </c>
      <c r="K12" s="65">
        <v>6.2713953169930168</v>
      </c>
      <c r="L12" s="67">
        <v>17.530380000000001</v>
      </c>
      <c r="M12" s="67">
        <v>2.2863000000000001E-2</v>
      </c>
      <c r="N12" s="67">
        <v>5.1396999999999998E-2</v>
      </c>
      <c r="O12" s="68">
        <v>0.23792557568259098</v>
      </c>
      <c r="P12" s="72">
        <v>4.7585115136518204E-2</v>
      </c>
      <c r="Q12" s="70">
        <v>0.91</v>
      </c>
      <c r="R12" s="68">
        <v>1.37</v>
      </c>
      <c r="S12" s="68">
        <v>1.32</v>
      </c>
      <c r="T12" s="68">
        <v>0.68</v>
      </c>
      <c r="U12" s="68">
        <v>0.28007401965594075</v>
      </c>
      <c r="V12" s="71">
        <v>7.2430569993900587E-2</v>
      </c>
      <c r="W12" s="30"/>
      <c r="X12" s="30"/>
      <c r="Y12" s="30"/>
      <c r="Z12" s="30"/>
      <c r="AB12" s="58"/>
      <c r="AC12" s="58"/>
      <c r="AD12" s="58"/>
    </row>
    <row r="13" spans="1:30">
      <c r="A13" s="31"/>
      <c r="B13" s="73" t="s">
        <v>28</v>
      </c>
      <c r="C13" s="74">
        <v>345</v>
      </c>
      <c r="D13" s="74">
        <v>350</v>
      </c>
      <c r="E13" s="75" t="s">
        <v>26</v>
      </c>
      <c r="F13" s="76">
        <v>14.555372807017545</v>
      </c>
      <c r="G13" s="87">
        <v>3.38</v>
      </c>
      <c r="H13" s="78">
        <v>10.1774</v>
      </c>
      <c r="I13" s="80">
        <v>45.8</v>
      </c>
      <c r="J13" s="78">
        <v>684.5</v>
      </c>
      <c r="K13" s="80">
        <v>6.2713953169930168</v>
      </c>
      <c r="L13" s="81">
        <v>17.530380000000001</v>
      </c>
      <c r="M13" s="81">
        <v>2.2863000000000001E-2</v>
      </c>
      <c r="N13" s="81">
        <v>5.1396999999999998E-2</v>
      </c>
      <c r="O13" s="82">
        <v>0.23792557568259098</v>
      </c>
      <c r="P13" s="89">
        <v>4.7585115136518204E-2</v>
      </c>
      <c r="Q13" s="77">
        <v>2.4</v>
      </c>
      <c r="R13" s="82">
        <v>1.3</v>
      </c>
      <c r="S13" s="82">
        <v>1.27</v>
      </c>
      <c r="T13" s="82">
        <v>2.2799999999999998</v>
      </c>
      <c r="U13" s="82">
        <v>0.37351780987913669</v>
      </c>
      <c r="V13" s="84">
        <v>0.15698263299467385</v>
      </c>
      <c r="W13" s="30"/>
      <c r="X13" s="30"/>
      <c r="Y13" s="30"/>
      <c r="Z13" s="30"/>
      <c r="AB13" s="58"/>
      <c r="AC13" s="58"/>
      <c r="AD13" s="58"/>
    </row>
    <row r="14" spans="1:30">
      <c r="A14" s="31"/>
      <c r="B14" s="45"/>
      <c r="C14" s="46"/>
      <c r="D14" s="46"/>
      <c r="E14" s="47" t="s">
        <v>27</v>
      </c>
      <c r="F14" s="48"/>
      <c r="G14" s="88"/>
      <c r="H14" s="50"/>
      <c r="I14" s="52"/>
      <c r="J14" s="50"/>
      <c r="K14" s="52"/>
      <c r="L14" s="54"/>
      <c r="M14" s="54"/>
      <c r="N14" s="54"/>
      <c r="O14" s="55"/>
      <c r="P14" s="56"/>
      <c r="Q14" s="49"/>
      <c r="R14" s="55"/>
      <c r="S14" s="55"/>
      <c r="T14" s="55"/>
      <c r="U14" s="55"/>
      <c r="V14" s="57"/>
      <c r="W14" s="30"/>
      <c r="X14" s="30"/>
      <c r="Y14" s="30"/>
      <c r="Z14" s="30"/>
      <c r="AB14" s="58"/>
      <c r="AC14" s="58"/>
      <c r="AD14" s="58"/>
    </row>
    <row r="15" spans="1:30">
      <c r="A15" s="31"/>
      <c r="B15" s="59" t="s">
        <v>28</v>
      </c>
      <c r="C15" s="60">
        <v>442</v>
      </c>
      <c r="D15" s="60">
        <v>445</v>
      </c>
      <c r="E15" s="47" t="s">
        <v>27</v>
      </c>
      <c r="F15" s="61">
        <v>16.710356738391848</v>
      </c>
      <c r="G15" s="62">
        <v>4.019333333333333</v>
      </c>
      <c r="H15" s="63">
        <v>7.9269466666666677</v>
      </c>
      <c r="I15" s="65">
        <v>203.8</v>
      </c>
      <c r="J15" s="63">
        <v>526.5</v>
      </c>
      <c r="K15" s="65">
        <v>27.906339860331371</v>
      </c>
      <c r="L15" s="67">
        <v>17.778850000000002</v>
      </c>
      <c r="M15" s="67">
        <v>2.282E-2</v>
      </c>
      <c r="N15" s="67">
        <v>5.1274E-2</v>
      </c>
      <c r="O15" s="68">
        <v>0.22150782530510679</v>
      </c>
      <c r="P15" s="72">
        <v>4.4301565061021356E-2</v>
      </c>
      <c r="Q15" s="70">
        <v>0.41</v>
      </c>
      <c r="R15" s="68">
        <v>0.21</v>
      </c>
      <c r="S15" s="68">
        <v>0.22</v>
      </c>
      <c r="T15" s="68">
        <v>0.39</v>
      </c>
      <c r="U15" s="68">
        <v>0.27410909218559321</v>
      </c>
      <c r="V15" s="71">
        <v>0.11879012999239313</v>
      </c>
      <c r="W15" s="30"/>
      <c r="X15" s="30"/>
      <c r="Y15" s="30"/>
      <c r="Z15" s="30"/>
      <c r="AB15" s="58"/>
      <c r="AC15" s="58"/>
      <c r="AD15" s="58"/>
    </row>
    <row r="16" spans="1:30">
      <c r="A16" s="31"/>
      <c r="B16" s="73" t="s">
        <v>28</v>
      </c>
      <c r="C16" s="74">
        <v>493</v>
      </c>
      <c r="D16" s="74">
        <v>497</v>
      </c>
      <c r="E16" s="75" t="s">
        <v>26</v>
      </c>
      <c r="F16" s="76">
        <v>17.541842900302115</v>
      </c>
      <c r="G16" s="87">
        <v>4.0307692307692307</v>
      </c>
      <c r="H16" s="78">
        <v>7.8866923076923072</v>
      </c>
      <c r="I16" s="80">
        <v>203.8</v>
      </c>
      <c r="J16" s="78">
        <v>526.5</v>
      </c>
      <c r="K16" s="80">
        <v>27.906339860331371</v>
      </c>
      <c r="L16" s="81">
        <v>17.778850000000002</v>
      </c>
      <c r="M16" s="81">
        <v>2.282E-2</v>
      </c>
      <c r="N16" s="81">
        <v>5.1274E-2</v>
      </c>
      <c r="O16" s="82">
        <v>0.22150782530510679</v>
      </c>
      <c r="P16" s="89">
        <v>4.4301565061021356E-2</v>
      </c>
      <c r="Q16" s="77">
        <v>1.6</v>
      </c>
      <c r="R16" s="82">
        <v>0.6</v>
      </c>
      <c r="S16" s="82">
        <v>0.55000000000000004</v>
      </c>
      <c r="T16" s="82">
        <v>1.44</v>
      </c>
      <c r="U16" s="82">
        <v>0.60619453652353661</v>
      </c>
      <c r="V16" s="84">
        <v>0.44764227834077752</v>
      </c>
      <c r="W16" s="30"/>
      <c r="X16" s="30"/>
      <c r="Y16" s="30"/>
      <c r="Z16" s="30"/>
      <c r="AB16" s="58"/>
      <c r="AC16" s="58"/>
      <c r="AD16" s="58"/>
    </row>
    <row r="17" spans="1:30">
      <c r="A17" s="31"/>
      <c r="B17" s="45"/>
      <c r="C17" s="46"/>
      <c r="D17" s="46"/>
      <c r="E17" s="47" t="s">
        <v>27</v>
      </c>
      <c r="F17" s="48"/>
      <c r="G17" s="88"/>
      <c r="H17" s="50"/>
      <c r="I17" s="52"/>
      <c r="J17" s="50"/>
      <c r="K17" s="52"/>
      <c r="L17" s="54"/>
      <c r="M17" s="54"/>
      <c r="N17" s="54"/>
      <c r="O17" s="55"/>
      <c r="P17" s="56"/>
      <c r="Q17" s="49"/>
      <c r="R17" s="55"/>
      <c r="S17" s="55"/>
      <c r="T17" s="55"/>
      <c r="U17" s="55"/>
      <c r="V17" s="57"/>
      <c r="W17" s="30"/>
      <c r="X17" s="30"/>
      <c r="Y17" s="30"/>
      <c r="Z17" s="30"/>
      <c r="AB17" s="58"/>
      <c r="AC17" s="58"/>
      <c r="AD17" s="58"/>
    </row>
    <row r="18" spans="1:30">
      <c r="A18" s="31"/>
      <c r="B18" s="59" t="s">
        <v>28</v>
      </c>
      <c r="C18" s="60">
        <v>610</v>
      </c>
      <c r="D18" s="60">
        <v>615</v>
      </c>
      <c r="E18" s="47" t="s">
        <v>27</v>
      </c>
      <c r="F18" s="61">
        <v>19.603007364975451</v>
      </c>
      <c r="G18" s="62">
        <v>4.0772727272727272</v>
      </c>
      <c r="H18" s="63">
        <v>7.722999999999999</v>
      </c>
      <c r="I18" s="65">
        <v>204.5</v>
      </c>
      <c r="J18" s="63">
        <v>525.79999999999995</v>
      </c>
      <c r="K18" s="65">
        <v>28.002190880460088</v>
      </c>
      <c r="L18" s="67">
        <v>17.614065000000004</v>
      </c>
      <c r="M18" s="67">
        <v>2.2821999999999999E-2</v>
      </c>
      <c r="N18" s="67">
        <v>5.1277000000000003E-2</v>
      </c>
      <c r="O18" s="68">
        <v>0.22150782530510679</v>
      </c>
      <c r="P18" s="72">
        <v>4.4301565061021356E-2</v>
      </c>
      <c r="Q18" s="70">
        <v>0.56000000000000005</v>
      </c>
      <c r="R18" s="68">
        <v>0.23</v>
      </c>
      <c r="S18" s="68">
        <v>0.22</v>
      </c>
      <c r="T18" s="68">
        <v>0.54</v>
      </c>
      <c r="U18" s="68">
        <v>0.31629305017859122</v>
      </c>
      <c r="V18" s="71">
        <v>0.16002328727611656</v>
      </c>
      <c r="W18" s="30"/>
      <c r="X18" s="30"/>
      <c r="Y18" s="30"/>
      <c r="Z18" s="30"/>
      <c r="AB18" s="58"/>
      <c r="AC18" s="58"/>
      <c r="AD18" s="58"/>
    </row>
    <row r="19" spans="1:30">
      <c r="A19" s="31"/>
      <c r="B19" s="73" t="s">
        <v>28</v>
      </c>
      <c r="C19" s="74">
        <v>615</v>
      </c>
      <c r="D19" s="74">
        <v>620</v>
      </c>
      <c r="E19" s="75" t="s">
        <v>26</v>
      </c>
      <c r="F19" s="76">
        <v>19.763031914893617</v>
      </c>
      <c r="G19" s="87">
        <v>4.0708333333333329</v>
      </c>
      <c r="H19" s="78">
        <v>7.7456666666666667</v>
      </c>
      <c r="I19" s="80">
        <v>204.5</v>
      </c>
      <c r="J19" s="78">
        <v>525.79999999999995</v>
      </c>
      <c r="K19" s="80">
        <v>28.002190880460088</v>
      </c>
      <c r="L19" s="81">
        <v>17.614065000000004</v>
      </c>
      <c r="M19" s="81">
        <v>2.2821999999999999E-2</v>
      </c>
      <c r="N19" s="81">
        <v>5.1277000000000003E-2</v>
      </c>
      <c r="O19" s="82">
        <v>0.22150782530510679</v>
      </c>
      <c r="P19" s="89">
        <v>4.4301565061021356E-2</v>
      </c>
      <c r="Q19" s="77">
        <v>0.57999999999999996</v>
      </c>
      <c r="R19" s="82">
        <v>0.23</v>
      </c>
      <c r="S19" s="82">
        <v>0.24</v>
      </c>
      <c r="T19" s="82">
        <v>0.56000000000000005</v>
      </c>
      <c r="U19" s="82">
        <v>0.32189348835468323</v>
      </c>
      <c r="V19" s="84">
        <v>0.16551511173670994</v>
      </c>
      <c r="W19" s="30"/>
      <c r="X19" s="30"/>
      <c r="Y19" s="30"/>
      <c r="Z19" s="30"/>
      <c r="AB19" s="58"/>
      <c r="AC19" s="58"/>
      <c r="AD19" s="58"/>
    </row>
    <row r="20" spans="1:30">
      <c r="A20" s="31"/>
      <c r="B20" s="45"/>
      <c r="C20" s="46"/>
      <c r="D20" s="46"/>
      <c r="E20" s="47" t="s">
        <v>27</v>
      </c>
      <c r="F20" s="48"/>
      <c r="G20" s="88"/>
      <c r="H20" s="50"/>
      <c r="I20" s="52"/>
      <c r="J20" s="50"/>
      <c r="K20" s="52"/>
      <c r="L20" s="54"/>
      <c r="M20" s="54"/>
      <c r="N20" s="54"/>
      <c r="O20" s="55"/>
      <c r="P20" s="56"/>
      <c r="Q20" s="49"/>
      <c r="R20" s="55"/>
      <c r="S20" s="55"/>
      <c r="T20" s="55"/>
      <c r="U20" s="55"/>
      <c r="V20" s="57"/>
      <c r="W20" s="30"/>
      <c r="X20" s="30"/>
      <c r="Y20" s="30"/>
      <c r="Z20" s="30"/>
      <c r="AB20" s="58"/>
      <c r="AC20" s="58"/>
      <c r="AD20" s="58"/>
    </row>
    <row r="21" spans="1:30">
      <c r="A21" s="31"/>
      <c r="B21" s="73" t="s">
        <v>25</v>
      </c>
      <c r="C21" s="74">
        <v>807</v>
      </c>
      <c r="D21" s="74">
        <v>813</v>
      </c>
      <c r="E21" s="75" t="s">
        <v>26</v>
      </c>
      <c r="F21" s="76">
        <v>19.772642679900741</v>
      </c>
      <c r="G21" s="87">
        <v>4.0708333333333329</v>
      </c>
      <c r="H21" s="78">
        <v>7.7456666666666667</v>
      </c>
      <c r="I21" s="80">
        <v>204.5</v>
      </c>
      <c r="J21" s="78">
        <v>525.79999999999995</v>
      </c>
      <c r="K21" s="80">
        <v>28.002190880460088</v>
      </c>
      <c r="L21" s="81">
        <v>17.382976000000003</v>
      </c>
      <c r="M21" s="81">
        <v>2.2776000000000001E-2</v>
      </c>
      <c r="N21" s="81">
        <v>5.1221999999999997E-2</v>
      </c>
      <c r="O21" s="82">
        <v>0.22382352746736581</v>
      </c>
      <c r="P21" s="89">
        <v>4.476470549347316E-2</v>
      </c>
      <c r="Q21" s="77">
        <v>3.12</v>
      </c>
      <c r="R21" s="82">
        <v>0.68</v>
      </c>
      <c r="S21" s="82">
        <v>0.68</v>
      </c>
      <c r="T21" s="82">
        <v>3.01</v>
      </c>
      <c r="U21" s="82">
        <v>1.0348163915409299</v>
      </c>
      <c r="V21" s="84">
        <v>0.87426262812237965</v>
      </c>
      <c r="W21" s="30"/>
      <c r="X21" s="30"/>
      <c r="Y21" s="30"/>
      <c r="Z21" s="30"/>
    </row>
    <row r="22" spans="1:30">
      <c r="A22" s="31"/>
      <c r="B22" s="45"/>
      <c r="C22" s="46"/>
      <c r="D22" s="46"/>
      <c r="E22" s="47" t="s">
        <v>27</v>
      </c>
      <c r="F22" s="48"/>
      <c r="G22" s="88"/>
      <c r="H22" s="50"/>
      <c r="I22" s="52"/>
      <c r="J22" s="50"/>
      <c r="K22" s="52"/>
      <c r="L22" s="54"/>
      <c r="M22" s="54"/>
      <c r="N22" s="54"/>
      <c r="O22" s="55"/>
      <c r="P22" s="56"/>
      <c r="Q22" s="49"/>
      <c r="R22" s="55"/>
      <c r="S22" s="55"/>
      <c r="T22" s="55"/>
      <c r="U22" s="55"/>
      <c r="V22" s="57"/>
      <c r="W22" s="30"/>
      <c r="X22" s="30"/>
      <c r="Y22" s="30"/>
      <c r="Z22" s="30"/>
    </row>
    <row r="23" spans="1:30">
      <c r="A23" s="31"/>
      <c r="B23" s="73" t="s">
        <v>28</v>
      </c>
      <c r="C23" s="74">
        <v>711</v>
      </c>
      <c r="D23" s="74">
        <v>714</v>
      </c>
      <c r="E23" s="75" t="s">
        <v>27</v>
      </c>
      <c r="F23" s="76">
        <v>21.138157894736846</v>
      </c>
      <c r="G23" s="87">
        <v>4.085454545454545</v>
      </c>
      <c r="H23" s="78">
        <v>7.6942000000000004</v>
      </c>
      <c r="I23" s="80">
        <v>204.5</v>
      </c>
      <c r="J23" s="78">
        <v>525.79999999999995</v>
      </c>
      <c r="K23" s="80">
        <v>28.002190880460088</v>
      </c>
      <c r="L23" s="81">
        <v>16.607547</v>
      </c>
      <c r="M23" s="81">
        <v>2.2821999999999999E-2</v>
      </c>
      <c r="N23" s="81">
        <v>5.1277000000000003E-2</v>
      </c>
      <c r="O23" s="82">
        <v>0.22150782530510679</v>
      </c>
      <c r="P23" s="89">
        <v>4.4301565061021356E-2</v>
      </c>
      <c r="Q23" s="77">
        <v>1.48</v>
      </c>
      <c r="R23" s="82">
        <v>0.45</v>
      </c>
      <c r="S23" s="82">
        <v>0.44</v>
      </c>
      <c r="T23" s="82">
        <v>1.4</v>
      </c>
      <c r="U23" s="82">
        <v>0.57391320627882403</v>
      </c>
      <c r="V23" s="84">
        <v>0.41565803216155517</v>
      </c>
      <c r="W23" s="30"/>
      <c r="X23" s="30"/>
      <c r="Y23" s="30"/>
      <c r="Z23" s="30"/>
    </row>
    <row r="24" spans="1:30">
      <c r="A24" s="31"/>
      <c r="B24" s="45"/>
      <c r="C24" s="46"/>
      <c r="D24" s="46"/>
      <c r="E24" s="47" t="s">
        <v>26</v>
      </c>
      <c r="F24" s="48"/>
      <c r="G24" s="88"/>
      <c r="H24" s="50"/>
      <c r="I24" s="52"/>
      <c r="J24" s="50"/>
      <c r="K24" s="52"/>
      <c r="L24" s="54"/>
      <c r="M24" s="54"/>
      <c r="N24" s="54"/>
      <c r="O24" s="55"/>
      <c r="P24" s="56"/>
      <c r="Q24" s="49"/>
      <c r="R24" s="55"/>
      <c r="S24" s="55"/>
      <c r="T24" s="55"/>
      <c r="U24" s="55"/>
      <c r="V24" s="57"/>
      <c r="W24" s="30"/>
      <c r="X24" s="30"/>
      <c r="Y24" s="30"/>
      <c r="Z24" s="30"/>
    </row>
    <row r="25" spans="1:30">
      <c r="A25" s="31"/>
      <c r="B25" s="73" t="s">
        <v>28</v>
      </c>
      <c r="C25" s="74">
        <v>723</v>
      </c>
      <c r="D25" s="74">
        <v>727</v>
      </c>
      <c r="E25" s="33" t="s">
        <v>27</v>
      </c>
      <c r="F25" s="76">
        <v>21.509002770083104</v>
      </c>
      <c r="G25" s="87">
        <v>4.0891666666666664</v>
      </c>
      <c r="H25" s="78">
        <v>7.6811333333333334</v>
      </c>
      <c r="I25" s="80">
        <v>204.5</v>
      </c>
      <c r="J25" s="78">
        <v>525.79999999999995</v>
      </c>
      <c r="K25" s="80">
        <v>28.002190880460088</v>
      </c>
      <c r="L25" s="81">
        <v>16.607547</v>
      </c>
      <c r="M25" s="81">
        <v>2.2821999999999999E-2</v>
      </c>
      <c r="N25" s="81">
        <v>5.1277000000000003E-2</v>
      </c>
      <c r="O25" s="82">
        <v>0.22150782530510679</v>
      </c>
      <c r="P25" s="89">
        <v>4.4301565061021356E-2</v>
      </c>
      <c r="Q25" s="77">
        <v>1.73</v>
      </c>
      <c r="R25" s="82">
        <v>0.44</v>
      </c>
      <c r="S25" s="82">
        <v>0.42</v>
      </c>
      <c r="T25" s="82">
        <v>1.66</v>
      </c>
      <c r="U25" s="82">
        <v>0.64391868347997427</v>
      </c>
      <c r="V25" s="84">
        <v>0.48548681331463639</v>
      </c>
      <c r="W25" s="30"/>
      <c r="X25" s="30"/>
      <c r="Y25" s="30"/>
      <c r="Z25" s="30"/>
    </row>
    <row r="26" spans="1:30">
      <c r="A26" s="31"/>
      <c r="B26" s="45"/>
      <c r="C26" s="46"/>
      <c r="D26" s="46"/>
      <c r="E26" s="47" t="s">
        <v>26</v>
      </c>
      <c r="F26" s="48"/>
      <c r="G26" s="88"/>
      <c r="H26" s="50"/>
      <c r="I26" s="52"/>
      <c r="J26" s="50"/>
      <c r="K26" s="52"/>
      <c r="L26" s="54"/>
      <c r="M26" s="54"/>
      <c r="N26" s="54"/>
      <c r="O26" s="55"/>
      <c r="P26" s="56"/>
      <c r="Q26" s="49"/>
      <c r="R26" s="55"/>
      <c r="S26" s="55"/>
      <c r="T26" s="55"/>
      <c r="U26" s="55"/>
      <c r="V26" s="57"/>
      <c r="W26" s="30"/>
      <c r="X26" s="30"/>
      <c r="Y26" s="30"/>
      <c r="Z26" s="30"/>
    </row>
    <row r="27" spans="1:30">
      <c r="A27" s="31"/>
      <c r="B27" s="73" t="s">
        <v>25</v>
      </c>
      <c r="C27" s="74">
        <v>1074</v>
      </c>
      <c r="D27" s="74">
        <v>1079</v>
      </c>
      <c r="E27" s="33" t="s">
        <v>26</v>
      </c>
      <c r="F27" s="76">
        <v>21.94384668828161</v>
      </c>
      <c r="G27" s="87">
        <v>3.86264705882353</v>
      </c>
      <c r="H27" s="78">
        <v>8.4784823529411728</v>
      </c>
      <c r="I27" s="80">
        <v>193.6</v>
      </c>
      <c r="J27" s="78">
        <v>536.69999999999993</v>
      </c>
      <c r="K27" s="80">
        <v>26.50965356702725</v>
      </c>
      <c r="L27" s="81">
        <v>16.648700000000002</v>
      </c>
      <c r="M27" s="81">
        <v>2.2727000000000001E-2</v>
      </c>
      <c r="N27" s="81">
        <v>5.1166000000000003E-2</v>
      </c>
      <c r="O27" s="82">
        <v>0.22645764226168477</v>
      </c>
      <c r="P27" s="89">
        <v>4.529152845233695E-2</v>
      </c>
      <c r="Q27" s="77">
        <v>1.43</v>
      </c>
      <c r="R27" s="82">
        <v>0.31</v>
      </c>
      <c r="S27" s="82">
        <v>0.3</v>
      </c>
      <c r="T27" s="82">
        <v>1.4</v>
      </c>
      <c r="U27" s="82">
        <v>0.54551255183054392</v>
      </c>
      <c r="V27" s="84">
        <v>0.38054649029002929</v>
      </c>
      <c r="W27" s="30"/>
      <c r="X27" s="30"/>
      <c r="Y27" s="30"/>
      <c r="Z27" s="30"/>
    </row>
    <row r="28" spans="1:30">
      <c r="A28" s="31"/>
      <c r="B28" s="45"/>
      <c r="C28" s="46"/>
      <c r="D28" s="46"/>
      <c r="E28" s="47" t="s">
        <v>27</v>
      </c>
      <c r="F28" s="48"/>
      <c r="G28" s="88"/>
      <c r="H28" s="50"/>
      <c r="I28" s="52"/>
      <c r="J28" s="50"/>
      <c r="K28" s="52"/>
      <c r="L28" s="54"/>
      <c r="M28" s="54"/>
      <c r="N28" s="54"/>
      <c r="O28" s="55"/>
      <c r="P28" s="56"/>
      <c r="Q28" s="49"/>
      <c r="R28" s="55"/>
      <c r="S28" s="55"/>
      <c r="T28" s="55"/>
      <c r="U28" s="55"/>
      <c r="V28" s="57"/>
      <c r="W28" s="30"/>
      <c r="X28" s="30"/>
      <c r="Y28" s="30"/>
      <c r="Z28" s="30"/>
    </row>
    <row r="29" spans="1:30">
      <c r="A29" s="31"/>
      <c r="B29" s="73" t="s">
        <v>28</v>
      </c>
      <c r="C29" s="74">
        <v>820</v>
      </c>
      <c r="D29" s="74">
        <v>824</v>
      </c>
      <c r="E29" s="33" t="s">
        <v>27</v>
      </c>
      <c r="F29" s="76">
        <v>23.273190184049081</v>
      </c>
      <c r="G29" s="87">
        <v>4.1445454545454545</v>
      </c>
      <c r="H29" s="78">
        <v>7.4861999999999984</v>
      </c>
      <c r="I29" s="80">
        <v>206.2</v>
      </c>
      <c r="J29" s="78">
        <v>524.09999999999991</v>
      </c>
      <c r="K29" s="80">
        <v>28.234971929344105</v>
      </c>
      <c r="L29" s="81">
        <v>16.981230999999998</v>
      </c>
      <c r="M29" s="81">
        <v>2.2852999999999998E-2</v>
      </c>
      <c r="N29" s="81">
        <v>5.1313999999999999E-2</v>
      </c>
      <c r="O29" s="82">
        <v>0.22064562716562469</v>
      </c>
      <c r="P29" s="89">
        <v>4.4129125433124944E-2</v>
      </c>
      <c r="Q29" s="77">
        <v>1.72</v>
      </c>
      <c r="R29" s="82">
        <v>0.66</v>
      </c>
      <c r="S29" s="82">
        <v>0.61</v>
      </c>
      <c r="T29" s="82">
        <v>1.54</v>
      </c>
      <c r="U29" s="82">
        <v>0.64398791345680395</v>
      </c>
      <c r="V29" s="84">
        <v>0.48667301801309015</v>
      </c>
      <c r="W29" s="30"/>
      <c r="X29" s="30"/>
      <c r="Y29" s="30"/>
      <c r="Z29" s="30"/>
    </row>
    <row r="30" spans="1:30">
      <c r="A30" s="31"/>
      <c r="B30" s="45"/>
      <c r="C30" s="46"/>
      <c r="D30" s="46"/>
      <c r="E30" s="47" t="s">
        <v>26</v>
      </c>
      <c r="F30" s="48"/>
      <c r="G30" s="88"/>
      <c r="H30" s="50"/>
      <c r="I30" s="52"/>
      <c r="J30" s="50"/>
      <c r="K30" s="52"/>
      <c r="L30" s="54"/>
      <c r="M30" s="54"/>
      <c r="N30" s="54"/>
      <c r="O30" s="55"/>
      <c r="P30" s="56"/>
      <c r="Q30" s="49"/>
      <c r="R30" s="55"/>
      <c r="S30" s="55"/>
      <c r="T30" s="55"/>
      <c r="U30" s="55"/>
      <c r="V30" s="57"/>
      <c r="W30" s="30"/>
      <c r="X30" s="30"/>
      <c r="Y30" s="30"/>
      <c r="Z30" s="30"/>
    </row>
    <row r="31" spans="1:30">
      <c r="A31" s="31"/>
      <c r="B31" s="59" t="s">
        <v>28</v>
      </c>
      <c r="C31" s="60">
        <v>951</v>
      </c>
      <c r="D31" s="60">
        <v>955</v>
      </c>
      <c r="E31" s="47" t="s">
        <v>27</v>
      </c>
      <c r="F31" s="61">
        <v>27.280878947368421</v>
      </c>
      <c r="G31" s="62">
        <v>3.6566666666666667</v>
      </c>
      <c r="H31" s="63">
        <v>9.2035333333333327</v>
      </c>
      <c r="I31" s="65">
        <v>134.9</v>
      </c>
      <c r="J31" s="63">
        <v>595.4</v>
      </c>
      <c r="K31" s="65">
        <v>18.471860879090787</v>
      </c>
      <c r="L31" s="67">
        <v>16.916119999999999</v>
      </c>
      <c r="M31" s="67">
        <v>2.2477E-2</v>
      </c>
      <c r="N31" s="67">
        <v>5.0903999999999998E-2</v>
      </c>
      <c r="O31" s="68">
        <v>0.23978865172368952</v>
      </c>
      <c r="P31" s="72">
        <v>4.7957730344737909E-2</v>
      </c>
      <c r="Q31" s="70">
        <v>0.38</v>
      </c>
      <c r="R31" s="68">
        <v>0.37</v>
      </c>
      <c r="S31" s="68">
        <v>0.36</v>
      </c>
      <c r="T31" s="68">
        <v>0.34</v>
      </c>
      <c r="U31" s="68">
        <v>0.26568829691398704</v>
      </c>
      <c r="V31" s="71">
        <v>8.0348009266560411E-2</v>
      </c>
      <c r="W31" s="30"/>
      <c r="X31" s="30"/>
      <c r="Y31" s="30"/>
      <c r="Z31" s="30"/>
    </row>
    <row r="32" spans="1:30">
      <c r="A32" s="31" t="s">
        <v>30</v>
      </c>
      <c r="B32" s="73" t="s">
        <v>28</v>
      </c>
      <c r="C32" s="74">
        <v>1055</v>
      </c>
      <c r="D32" s="74">
        <v>1059</v>
      </c>
      <c r="E32" s="33" t="s">
        <v>27</v>
      </c>
      <c r="F32" s="76">
        <v>31.290198581560286</v>
      </c>
      <c r="G32" s="87">
        <v>3.8275000000000001</v>
      </c>
      <c r="H32" s="78">
        <v>8.6021999999999981</v>
      </c>
      <c r="I32" s="80">
        <v>186.1</v>
      </c>
      <c r="J32" s="78">
        <v>544.19999999999993</v>
      </c>
      <c r="K32" s="80">
        <v>25.482678351362456</v>
      </c>
      <c r="L32" s="81">
        <v>16.253104</v>
      </c>
      <c r="M32" s="81">
        <v>2.2682999999999998E-2</v>
      </c>
      <c r="N32" s="81">
        <v>5.1117999999999997E-2</v>
      </c>
      <c r="O32" s="82">
        <v>0.22852781179175277</v>
      </c>
      <c r="P32" s="89">
        <v>4.5705562358350556E-2</v>
      </c>
      <c r="Q32" s="77">
        <v>0.52</v>
      </c>
      <c r="R32" s="82">
        <v>0.2</v>
      </c>
      <c r="S32" s="82">
        <v>0.2</v>
      </c>
      <c r="T32" s="82">
        <v>0.51</v>
      </c>
      <c r="U32" s="82">
        <v>0.30280273199653823</v>
      </c>
      <c r="V32" s="84">
        <v>0.1368169084516109</v>
      </c>
      <c r="W32" s="30"/>
      <c r="X32" s="30"/>
      <c r="Y32" s="30"/>
      <c r="Z32" s="30"/>
    </row>
    <row r="33" spans="1:26">
      <c r="A33" s="31"/>
      <c r="B33" s="45"/>
      <c r="C33" s="46"/>
      <c r="D33" s="46"/>
      <c r="E33" s="47" t="s">
        <v>26</v>
      </c>
      <c r="F33" s="48"/>
      <c r="G33" s="88"/>
      <c r="H33" s="50"/>
      <c r="I33" s="52"/>
      <c r="J33" s="50"/>
      <c r="K33" s="52"/>
      <c r="L33" s="54"/>
      <c r="M33" s="54"/>
      <c r="N33" s="54"/>
      <c r="O33" s="55"/>
      <c r="P33" s="56"/>
      <c r="Q33" s="49"/>
      <c r="R33" s="55"/>
      <c r="S33" s="55"/>
      <c r="T33" s="55"/>
      <c r="U33" s="55"/>
      <c r="V33" s="57"/>
      <c r="W33" s="30"/>
      <c r="X33" s="30"/>
      <c r="Y33" s="30"/>
      <c r="Z33" s="30"/>
    </row>
    <row r="34" spans="1:26">
      <c r="A34" s="31"/>
      <c r="B34" s="59" t="s">
        <v>28</v>
      </c>
      <c r="C34" s="60">
        <v>1091</v>
      </c>
      <c r="D34" s="60">
        <v>1096</v>
      </c>
      <c r="E34" s="47" t="s">
        <v>27</v>
      </c>
      <c r="F34" s="61">
        <v>32.448369315571881</v>
      </c>
      <c r="G34" s="62">
        <v>3.72</v>
      </c>
      <c r="H34" s="63">
        <v>8.980599999999999</v>
      </c>
      <c r="I34" s="65">
        <v>160.6</v>
      </c>
      <c r="J34" s="63">
        <v>569.69999999999993</v>
      </c>
      <c r="K34" s="65">
        <v>21.990962618102152</v>
      </c>
      <c r="L34" s="67">
        <v>16.518751999999999</v>
      </c>
      <c r="M34" s="67">
        <v>2.2523000000000001E-2</v>
      </c>
      <c r="N34" s="67">
        <v>5.0939999999999999E-2</v>
      </c>
      <c r="O34" s="68">
        <v>0.23454745110690775</v>
      </c>
      <c r="P34" s="72">
        <v>4.690949022138155E-2</v>
      </c>
      <c r="Q34" s="70">
        <v>0.53</v>
      </c>
      <c r="R34" s="68">
        <v>0.22</v>
      </c>
      <c r="S34" s="68">
        <v>0.22</v>
      </c>
      <c r="T34" s="68">
        <v>0.53</v>
      </c>
      <c r="U34" s="68">
        <v>0.29952031068821761</v>
      </c>
      <c r="V34" s="71">
        <v>0.12216172505796867</v>
      </c>
      <c r="W34" s="30"/>
      <c r="X34" s="30"/>
      <c r="Y34" s="30"/>
      <c r="Z34" s="30"/>
    </row>
    <row r="35" spans="1:26">
      <c r="A35" s="31"/>
      <c r="B35" s="73" t="s">
        <v>28</v>
      </c>
      <c r="C35" s="74">
        <v>1362</v>
      </c>
      <c r="D35" s="74">
        <v>1367</v>
      </c>
      <c r="E35" s="33" t="s">
        <v>27</v>
      </c>
      <c r="F35" s="76">
        <v>43.50848713235294</v>
      </c>
      <c r="G35" s="87">
        <v>3.4237500000000001</v>
      </c>
      <c r="H35" s="78">
        <v>10.023399999999999</v>
      </c>
      <c r="I35" s="80">
        <v>80.3</v>
      </c>
      <c r="J35" s="78">
        <v>650</v>
      </c>
      <c r="K35" s="80">
        <v>10.995481309051076</v>
      </c>
      <c r="L35" s="81">
        <v>16.758702</v>
      </c>
      <c r="M35" s="81">
        <v>2.2644000000000001E-2</v>
      </c>
      <c r="N35" s="81">
        <v>5.1129000000000001E-2</v>
      </c>
      <c r="O35" s="82">
        <v>0.24261065547889019</v>
      </c>
      <c r="P35" s="89">
        <v>4.8522131095778034E-2</v>
      </c>
      <c r="Q35" s="77">
        <v>0.83</v>
      </c>
      <c r="R35" s="82">
        <v>0.54</v>
      </c>
      <c r="S35" s="82">
        <v>0.53</v>
      </c>
      <c r="T35" s="82">
        <v>0.81</v>
      </c>
      <c r="U35" s="82">
        <v>0.30719694106706646</v>
      </c>
      <c r="V35" s="84">
        <v>0.10096509481631934</v>
      </c>
      <c r="W35" s="30"/>
      <c r="X35" s="30"/>
      <c r="Y35" s="30"/>
      <c r="Z35" s="30"/>
    </row>
    <row r="36" spans="1:26">
      <c r="A36" s="31"/>
      <c r="B36" s="45"/>
      <c r="C36" s="46"/>
      <c r="D36" s="46"/>
      <c r="E36" s="47" t="s">
        <v>26</v>
      </c>
      <c r="F36" s="48"/>
      <c r="G36" s="88"/>
      <c r="H36" s="50"/>
      <c r="I36" s="52"/>
      <c r="J36" s="50"/>
      <c r="K36" s="52"/>
      <c r="L36" s="54"/>
      <c r="M36" s="54"/>
      <c r="N36" s="54"/>
      <c r="O36" s="55"/>
      <c r="P36" s="56"/>
      <c r="Q36" s="49"/>
      <c r="R36" s="55"/>
      <c r="S36" s="55"/>
      <c r="T36" s="55"/>
      <c r="U36" s="55"/>
      <c r="V36" s="57"/>
      <c r="W36" s="30"/>
      <c r="X36" s="30"/>
      <c r="Y36" s="30"/>
      <c r="Z36" s="30"/>
    </row>
    <row r="37" spans="1:26">
      <c r="A37" s="31"/>
      <c r="B37" s="73" t="s">
        <v>28</v>
      </c>
      <c r="C37" s="74">
        <v>1575</v>
      </c>
      <c r="D37" s="74">
        <v>1582</v>
      </c>
      <c r="E37" s="33" t="s">
        <v>27</v>
      </c>
      <c r="F37" s="76">
        <v>53.557682655654382</v>
      </c>
      <c r="G37" s="87">
        <v>3.4123076923076923</v>
      </c>
      <c r="H37" s="78">
        <v>10.063676923076923</v>
      </c>
      <c r="I37" s="80">
        <v>69</v>
      </c>
      <c r="J37" s="78">
        <v>661.3</v>
      </c>
      <c r="K37" s="80">
        <v>9.4481719841161169</v>
      </c>
      <c r="L37" s="81">
        <v>16.5047</v>
      </c>
      <c r="M37" s="81">
        <v>2.2707999999999999E-2</v>
      </c>
      <c r="N37" s="81">
        <v>5.1207000000000003E-2</v>
      </c>
      <c r="O37" s="82">
        <v>0.24198068708843479</v>
      </c>
      <c r="P37" s="89">
        <v>4.839613741768696E-2</v>
      </c>
      <c r="Q37" s="77">
        <v>0.12</v>
      </c>
      <c r="R37" s="82">
        <v>0.53</v>
      </c>
      <c r="S37" s="82">
        <v>0.52</v>
      </c>
      <c r="T37" s="82">
        <v>0.11</v>
      </c>
      <c r="U37" s="82">
        <v>0.23045574198491292</v>
      </c>
      <c r="V37" s="84">
        <v>4.5266462659076349E-2</v>
      </c>
      <c r="W37" s="30"/>
      <c r="X37" s="30"/>
      <c r="Y37" s="30"/>
      <c r="Z37" s="30"/>
    </row>
    <row r="38" spans="1:26">
      <c r="A38" s="31"/>
      <c r="B38" s="45"/>
      <c r="C38" s="46"/>
      <c r="D38" s="46"/>
      <c r="E38" s="47" t="s">
        <v>26</v>
      </c>
      <c r="F38" s="48"/>
      <c r="G38" s="88"/>
      <c r="H38" s="50"/>
      <c r="I38" s="52"/>
      <c r="J38" s="50"/>
      <c r="K38" s="52"/>
      <c r="L38" s="54"/>
      <c r="M38" s="54"/>
      <c r="N38" s="54"/>
      <c r="O38" s="55"/>
      <c r="P38" s="56"/>
      <c r="Q38" s="49"/>
      <c r="R38" s="55"/>
      <c r="S38" s="55"/>
      <c r="T38" s="55"/>
      <c r="U38" s="55"/>
      <c r="V38" s="57"/>
      <c r="W38" s="30"/>
      <c r="X38" s="30"/>
      <c r="Y38" s="30"/>
      <c r="Z38" s="30"/>
    </row>
    <row r="39" spans="1:26">
      <c r="A39" s="31"/>
      <c r="B39" s="73" t="s">
        <v>28</v>
      </c>
      <c r="C39" s="74">
        <v>1635</v>
      </c>
      <c r="D39" s="74">
        <v>1644</v>
      </c>
      <c r="E39" s="33" t="s">
        <v>27</v>
      </c>
      <c r="F39" s="76">
        <v>55.73098901098902</v>
      </c>
      <c r="G39" s="87">
        <v>3.278</v>
      </c>
      <c r="H39" s="78">
        <v>10.536439999999999</v>
      </c>
      <c r="I39" s="80">
        <v>45.8</v>
      </c>
      <c r="J39" s="78">
        <v>684.5</v>
      </c>
      <c r="K39" s="80">
        <v>6.2713953169930168</v>
      </c>
      <c r="L39" s="81">
        <v>17.697336</v>
      </c>
      <c r="M39" s="81">
        <v>2.2863000000000001E-2</v>
      </c>
      <c r="N39" s="81">
        <v>5.1396999999999998E-2</v>
      </c>
      <c r="O39" s="82">
        <v>0.23792557568259098</v>
      </c>
      <c r="P39" s="89">
        <v>4.7585115136518204E-2</v>
      </c>
      <c r="Q39" s="77">
        <v>1.53</v>
      </c>
      <c r="R39" s="82">
        <v>1.1399999999999999</v>
      </c>
      <c r="S39" s="82">
        <v>1.1100000000000001</v>
      </c>
      <c r="T39" s="82">
        <v>1.45</v>
      </c>
      <c r="U39" s="82">
        <v>0.31895667062129746</v>
      </c>
      <c r="V39" s="84">
        <v>0.1058115790636629</v>
      </c>
      <c r="W39" s="30"/>
      <c r="X39" s="30"/>
      <c r="Y39" s="30"/>
      <c r="Z39" s="30"/>
    </row>
    <row r="40" spans="1:26">
      <c r="A40" s="31"/>
      <c r="B40" s="45"/>
      <c r="C40" s="46"/>
      <c r="D40" s="46"/>
      <c r="E40" s="47" t="s">
        <v>26</v>
      </c>
      <c r="F40" s="48"/>
      <c r="G40" s="88"/>
      <c r="H40" s="50"/>
      <c r="I40" s="52"/>
      <c r="J40" s="50"/>
      <c r="K40" s="52"/>
      <c r="L40" s="54"/>
      <c r="M40" s="54"/>
      <c r="N40" s="54"/>
      <c r="O40" s="55"/>
      <c r="P40" s="56"/>
      <c r="Q40" s="49"/>
      <c r="R40" s="55"/>
      <c r="S40" s="55"/>
      <c r="T40" s="55"/>
      <c r="U40" s="55"/>
      <c r="V40" s="57"/>
      <c r="W40" s="30"/>
      <c r="X40" s="30"/>
      <c r="Y40" s="30"/>
      <c r="Z40" s="30"/>
    </row>
    <row r="41" spans="1:26">
      <c r="A41" s="31" t="s">
        <v>31</v>
      </c>
      <c r="B41" s="73" t="s">
        <v>28</v>
      </c>
      <c r="C41" s="74">
        <v>1742</v>
      </c>
      <c r="D41" s="74">
        <v>1748</v>
      </c>
      <c r="E41" s="33" t="s">
        <v>27</v>
      </c>
      <c r="F41" s="76">
        <v>59.065757142857144</v>
      </c>
      <c r="G41" s="87">
        <v>3.5659999999999994</v>
      </c>
      <c r="H41" s="78">
        <v>9.5226800000000011</v>
      </c>
      <c r="I41" s="80">
        <v>134.9</v>
      </c>
      <c r="J41" s="78">
        <v>595.4</v>
      </c>
      <c r="K41" s="80">
        <v>18.471860879090787</v>
      </c>
      <c r="L41" s="81">
        <v>17.241430000000001</v>
      </c>
      <c r="M41" s="81">
        <v>2.2477E-2</v>
      </c>
      <c r="N41" s="81">
        <v>5.0903999999999998E-2</v>
      </c>
      <c r="O41" s="82">
        <v>0.23978865172368952</v>
      </c>
      <c r="P41" s="89">
        <v>4.7957730344737909E-2</v>
      </c>
      <c r="Q41" s="77">
        <v>0.2</v>
      </c>
      <c r="R41" s="82">
        <v>0.25</v>
      </c>
      <c r="S41" s="82">
        <v>0.25</v>
      </c>
      <c r="T41" s="82">
        <v>0.2</v>
      </c>
      <c r="U41" s="82">
        <v>0.23243894733162362</v>
      </c>
      <c r="V41" s="84">
        <v>5.3791950199136476E-2</v>
      </c>
      <c r="W41" s="30"/>
      <c r="X41" s="30"/>
      <c r="Y41" s="30"/>
      <c r="Z41" s="30"/>
    </row>
    <row r="42" spans="1:26">
      <c r="A42" s="31"/>
      <c r="B42" s="45"/>
      <c r="C42" s="46"/>
      <c r="D42" s="46"/>
      <c r="E42" s="47" t="s">
        <v>26</v>
      </c>
      <c r="F42" s="48"/>
      <c r="G42" s="88"/>
      <c r="H42" s="50"/>
      <c r="I42" s="52"/>
      <c r="J42" s="50"/>
      <c r="K42" s="52"/>
      <c r="L42" s="54"/>
      <c r="M42" s="54"/>
      <c r="N42" s="54"/>
      <c r="O42" s="55"/>
      <c r="P42" s="56"/>
      <c r="Q42" s="49"/>
      <c r="R42" s="55"/>
      <c r="S42" s="55"/>
      <c r="T42" s="55"/>
      <c r="U42" s="55"/>
      <c r="V42" s="57"/>
      <c r="W42" s="30"/>
      <c r="X42" s="30"/>
      <c r="Y42" s="30"/>
      <c r="Z42" s="30"/>
    </row>
    <row r="43" spans="1:26">
      <c r="A43" s="31"/>
      <c r="B43" s="73" t="s">
        <v>28</v>
      </c>
      <c r="C43" s="74">
        <v>1751</v>
      </c>
      <c r="D43" s="74">
        <v>1758</v>
      </c>
      <c r="E43" s="33" t="s">
        <v>27</v>
      </c>
      <c r="F43" s="76">
        <v>59.387318571428565</v>
      </c>
      <c r="G43" s="87">
        <v>3.6168749999999998</v>
      </c>
      <c r="H43" s="78">
        <v>9.3436000000000003</v>
      </c>
      <c r="I43" s="80">
        <v>134.9</v>
      </c>
      <c r="J43" s="78">
        <v>595.4</v>
      </c>
      <c r="K43" s="80">
        <v>18.471860879090787</v>
      </c>
      <c r="L43" s="81">
        <v>17.241430000000001</v>
      </c>
      <c r="M43" s="81">
        <v>2.2477E-2</v>
      </c>
      <c r="N43" s="81">
        <v>5.0903999999999998E-2</v>
      </c>
      <c r="O43" s="82">
        <v>0.23978865172368952</v>
      </c>
      <c r="P43" s="89">
        <v>4.7957730344737909E-2</v>
      </c>
      <c r="Q43" s="77">
        <v>0.3</v>
      </c>
      <c r="R43" s="82">
        <v>0.25</v>
      </c>
      <c r="S43" s="82">
        <v>0.25</v>
      </c>
      <c r="T43" s="82">
        <v>0.3</v>
      </c>
      <c r="U43" s="82">
        <v>0.25091080821071443</v>
      </c>
      <c r="V43" s="84">
        <v>6.7820514064026394E-2</v>
      </c>
      <c r="W43" s="30"/>
      <c r="X43" s="30"/>
      <c r="Y43" s="30"/>
      <c r="Z43" s="30"/>
    </row>
    <row r="44" spans="1:26">
      <c r="A44" s="31"/>
      <c r="B44" s="45"/>
      <c r="C44" s="46"/>
      <c r="D44" s="46"/>
      <c r="E44" s="33" t="s">
        <v>26</v>
      </c>
      <c r="F44" s="48"/>
      <c r="G44" s="88"/>
      <c r="H44" s="50"/>
      <c r="I44" s="52"/>
      <c r="J44" s="50"/>
      <c r="K44" s="52"/>
      <c r="L44" s="54"/>
      <c r="M44" s="54"/>
      <c r="N44" s="54"/>
      <c r="O44" s="55"/>
      <c r="P44" s="56"/>
      <c r="Q44" s="49"/>
      <c r="R44" s="55"/>
      <c r="S44" s="55"/>
      <c r="T44" s="55"/>
      <c r="U44" s="55"/>
      <c r="V44" s="57"/>
      <c r="W44" s="30"/>
      <c r="X44" s="30"/>
      <c r="Y44" s="30"/>
      <c r="Z44" s="30"/>
    </row>
    <row r="45" spans="1:26">
      <c r="A45" s="31"/>
      <c r="B45" s="59" t="s">
        <v>28</v>
      </c>
      <c r="C45" s="60">
        <v>1976</v>
      </c>
      <c r="D45" s="60">
        <v>1978</v>
      </c>
      <c r="E45" s="60" t="s">
        <v>27</v>
      </c>
      <c r="F45" s="61">
        <v>66.273522267206488</v>
      </c>
      <c r="G45" s="62">
        <v>3.9718181818181817</v>
      </c>
      <c r="H45" s="63">
        <v>8.094199999999999</v>
      </c>
      <c r="I45" s="65">
        <v>199.7</v>
      </c>
      <c r="J45" s="63">
        <v>530.59999999999991</v>
      </c>
      <c r="K45" s="65">
        <v>27.344926742434616</v>
      </c>
      <c r="L45" s="67">
        <v>17.048688000000002</v>
      </c>
      <c r="M45" s="67">
        <v>2.2776000000000001E-2</v>
      </c>
      <c r="N45" s="67">
        <v>5.1221999999999997E-2</v>
      </c>
      <c r="O45" s="68">
        <v>0.22382352746736581</v>
      </c>
      <c r="P45" s="72">
        <v>4.476470549347316E-2</v>
      </c>
      <c r="Q45" s="70">
        <v>0.18</v>
      </c>
      <c r="R45" s="68">
        <v>0.19</v>
      </c>
      <c r="S45" s="68">
        <v>0.18</v>
      </c>
      <c r="T45" s="68">
        <v>0.16</v>
      </c>
      <c r="U45" s="68">
        <v>0.21184001598546393</v>
      </c>
      <c r="V45" s="71">
        <v>5.8995706199566705E-2</v>
      </c>
      <c r="W45" s="30"/>
      <c r="X45" s="30"/>
    </row>
    <row r="46" spans="1:26" ht="16" thickBot="1">
      <c r="A46" s="90" t="s">
        <v>32</v>
      </c>
      <c r="B46" s="91" t="s">
        <v>28</v>
      </c>
      <c r="C46" s="92">
        <v>2190</v>
      </c>
      <c r="D46" s="92">
        <v>2193</v>
      </c>
      <c r="E46" s="93" t="s">
        <v>27</v>
      </c>
      <c r="F46" s="94">
        <v>73.859256509821833</v>
      </c>
      <c r="G46" s="95">
        <v>3.4833333333333329</v>
      </c>
      <c r="H46" s="96">
        <v>9.8136666666666681</v>
      </c>
      <c r="I46" s="97">
        <v>134.9</v>
      </c>
      <c r="J46" s="96">
        <v>595.4</v>
      </c>
      <c r="K46" s="97">
        <v>18.471860879090787</v>
      </c>
      <c r="L46" s="98">
        <v>16.265499999999999</v>
      </c>
      <c r="M46" s="98">
        <v>2.2477E-2</v>
      </c>
      <c r="N46" s="98">
        <v>5.0903999999999998E-2</v>
      </c>
      <c r="O46" s="99">
        <v>0.23978865172368952</v>
      </c>
      <c r="P46" s="100">
        <v>4.7957730344737909E-2</v>
      </c>
      <c r="Q46" s="101">
        <v>-0.23</v>
      </c>
      <c r="R46" s="99">
        <v>0.23</v>
      </c>
      <c r="S46" s="99">
        <v>0.24</v>
      </c>
      <c r="T46" s="99">
        <v>-0.23</v>
      </c>
      <c r="U46" s="99">
        <v>0.15300994555153324</v>
      </c>
      <c r="V46" s="102">
        <v>5.7738499698385341E-2</v>
      </c>
      <c r="W46" s="30"/>
      <c r="X46" s="30"/>
    </row>
    <row r="47" spans="1:26">
      <c r="C47" s="103"/>
      <c r="D47" s="103"/>
      <c r="E47" s="103"/>
      <c r="F47" s="103"/>
      <c r="G47" s="103"/>
      <c r="H47" s="103"/>
      <c r="I47" s="104"/>
      <c r="J47" s="105"/>
      <c r="K47" s="105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</row>
    <row r="48" spans="1:26">
      <c r="B48" s="106" t="s">
        <v>33</v>
      </c>
      <c r="C48" s="107">
        <v>160</v>
      </c>
      <c r="D48" s="103"/>
      <c r="E48" s="103"/>
      <c r="F48" s="103"/>
      <c r="G48" s="103"/>
      <c r="H48" s="103"/>
      <c r="I48" s="103"/>
      <c r="J48" s="105"/>
      <c r="K48" s="105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</row>
    <row r="49" spans="2:23">
      <c r="B49" s="108" t="s">
        <v>34</v>
      </c>
      <c r="C49" s="109">
        <v>1500</v>
      </c>
      <c r="D49" s="103"/>
      <c r="E49" s="103"/>
      <c r="F49" s="103"/>
      <c r="G49" s="103"/>
      <c r="H49" s="103"/>
      <c r="I49" s="103"/>
      <c r="J49" s="105"/>
      <c r="K49" s="105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10"/>
      <c r="W49" s="103"/>
    </row>
    <row r="50" spans="2:23" ht="15" customHeight="1">
      <c r="B50" s="111" t="s">
        <v>35</v>
      </c>
      <c r="C50" s="112">
        <v>4320</v>
      </c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10"/>
      <c r="W50" s="103"/>
    </row>
    <row r="51" spans="2:23" ht="16" thickBot="1"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10"/>
      <c r="W51" s="103"/>
    </row>
    <row r="52" spans="2:23">
      <c r="C52" s="103"/>
      <c r="D52" s="103"/>
      <c r="E52" s="103"/>
      <c r="F52" s="113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5"/>
      <c r="W52" s="103"/>
    </row>
    <row r="53" spans="2:23">
      <c r="C53" s="103"/>
      <c r="D53" s="103"/>
      <c r="E53" s="103"/>
      <c r="F53" s="116"/>
      <c r="G53" s="117" t="s">
        <v>36</v>
      </c>
      <c r="H53" s="117"/>
      <c r="I53" s="117"/>
      <c r="J53" s="117"/>
      <c r="K53" s="117"/>
      <c r="L53" s="117"/>
      <c r="M53" s="117" t="s">
        <v>37</v>
      </c>
      <c r="N53" s="117" t="s">
        <v>38</v>
      </c>
      <c r="O53" s="117"/>
      <c r="P53" s="117" t="s">
        <v>39</v>
      </c>
      <c r="Q53" s="118"/>
      <c r="R53" s="118"/>
      <c r="S53" s="118"/>
      <c r="T53" s="119"/>
      <c r="U53" s="119"/>
      <c r="V53" s="120"/>
      <c r="W53" s="103"/>
    </row>
    <row r="54" spans="2:23">
      <c r="C54" s="103"/>
      <c r="D54" s="103"/>
      <c r="E54" s="103"/>
      <c r="F54" s="116"/>
      <c r="G54" s="119" t="s">
        <v>40</v>
      </c>
      <c r="H54" s="121"/>
      <c r="I54" s="119"/>
      <c r="J54" s="119"/>
      <c r="K54" s="119"/>
      <c r="L54" s="119"/>
      <c r="M54" s="122" t="s">
        <v>41</v>
      </c>
      <c r="N54" s="119" t="s">
        <v>42</v>
      </c>
      <c r="O54" s="119"/>
      <c r="P54" s="119" t="s">
        <v>43</v>
      </c>
      <c r="Q54" s="118"/>
      <c r="R54" s="118"/>
      <c r="S54" s="118"/>
      <c r="T54" s="123"/>
      <c r="U54" s="123"/>
      <c r="V54" s="124"/>
      <c r="W54" s="103"/>
    </row>
    <row r="55" spans="2:23">
      <c r="C55" s="103"/>
      <c r="D55" s="103"/>
      <c r="E55" s="103"/>
      <c r="F55" s="116"/>
      <c r="G55" s="119" t="s">
        <v>44</v>
      </c>
      <c r="H55" s="121"/>
      <c r="I55" s="119"/>
      <c r="J55" s="119"/>
      <c r="K55" s="119"/>
      <c r="L55" s="119"/>
      <c r="M55" s="122" t="s">
        <v>45</v>
      </c>
      <c r="N55" s="119" t="s">
        <v>46</v>
      </c>
      <c r="O55" s="119"/>
      <c r="P55" s="119" t="s">
        <v>47</v>
      </c>
      <c r="Q55" s="118"/>
      <c r="R55" s="118"/>
      <c r="S55" s="118"/>
      <c r="T55" s="123"/>
      <c r="U55" s="123"/>
      <c r="V55" s="124"/>
      <c r="W55" s="103"/>
    </row>
    <row r="56" spans="2:23" ht="16">
      <c r="C56" s="103"/>
      <c r="D56" s="103"/>
      <c r="E56" s="103"/>
      <c r="F56" s="116"/>
      <c r="G56" s="119" t="s">
        <v>48</v>
      </c>
      <c r="H56" s="121"/>
      <c r="I56" s="119"/>
      <c r="J56" s="119"/>
      <c r="K56" s="119"/>
      <c r="L56" s="119"/>
      <c r="M56" s="122" t="s">
        <v>49</v>
      </c>
      <c r="N56" s="119" t="s">
        <v>42</v>
      </c>
      <c r="O56" s="119"/>
      <c r="P56" s="119" t="s">
        <v>50</v>
      </c>
      <c r="Q56" s="118"/>
      <c r="R56" s="118"/>
      <c r="S56" s="118"/>
      <c r="T56" s="123"/>
      <c r="U56" s="123"/>
      <c r="V56" s="124"/>
      <c r="W56" s="103"/>
    </row>
    <row r="57" spans="2:23" ht="16">
      <c r="C57" s="103"/>
      <c r="D57" s="103"/>
      <c r="E57" s="103"/>
      <c r="F57" s="116"/>
      <c r="G57" s="119" t="s">
        <v>51</v>
      </c>
      <c r="H57" s="121"/>
      <c r="I57" s="119"/>
      <c r="J57" s="119"/>
      <c r="K57" s="119"/>
      <c r="L57" s="119"/>
      <c r="M57" s="122" t="s">
        <v>52</v>
      </c>
      <c r="N57" s="119" t="s">
        <v>46</v>
      </c>
      <c r="O57" s="119"/>
      <c r="P57" s="119" t="s">
        <v>50</v>
      </c>
      <c r="Q57" s="118"/>
      <c r="R57" s="118"/>
      <c r="S57" s="118"/>
      <c r="T57" s="123"/>
      <c r="U57" s="123"/>
      <c r="V57" s="124"/>
      <c r="W57" s="103"/>
    </row>
    <row r="58" spans="2:23">
      <c r="C58" s="103"/>
      <c r="D58" s="103"/>
      <c r="E58" s="103"/>
      <c r="F58" s="116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20"/>
      <c r="W58" s="103"/>
    </row>
    <row r="59" spans="2:23">
      <c r="C59" s="103"/>
      <c r="D59" s="103"/>
      <c r="E59" s="103"/>
      <c r="F59" s="116"/>
      <c r="G59" s="119" t="s">
        <v>53</v>
      </c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20"/>
      <c r="W59" s="103"/>
    </row>
    <row r="60" spans="2:23">
      <c r="C60" s="103"/>
      <c r="D60" s="103"/>
      <c r="E60" s="103"/>
      <c r="F60" s="116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20"/>
      <c r="W60" s="103"/>
    </row>
    <row r="61" spans="2:23" ht="16">
      <c r="C61" s="103"/>
      <c r="D61" s="103"/>
      <c r="E61" s="103"/>
      <c r="F61" s="116"/>
      <c r="G61" s="125" t="s">
        <v>54</v>
      </c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20"/>
      <c r="W61" s="103"/>
    </row>
    <row r="62" spans="2:23">
      <c r="C62" s="103"/>
      <c r="D62" s="103"/>
      <c r="E62" s="103"/>
      <c r="F62" s="116"/>
      <c r="G62" s="119" t="s">
        <v>55</v>
      </c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20"/>
      <c r="W62" s="103"/>
    </row>
    <row r="63" spans="2:23">
      <c r="C63" s="103"/>
      <c r="D63" s="103"/>
      <c r="E63" s="103"/>
      <c r="F63" s="126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7"/>
      <c r="W63" s="103"/>
    </row>
    <row r="64" spans="2:23" ht="16" thickBot="1">
      <c r="C64" s="103"/>
      <c r="D64" s="103"/>
      <c r="E64" s="103"/>
      <c r="F64" s="128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30"/>
      <c r="W64" s="103"/>
    </row>
    <row r="65" spans="1:23" ht="16" thickBot="1"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</row>
    <row r="66" spans="1:23">
      <c r="A66" s="103"/>
      <c r="C66" s="131" t="s">
        <v>56</v>
      </c>
      <c r="D66" s="132"/>
      <c r="E66" s="132"/>
      <c r="F66" s="132"/>
      <c r="G66" s="133"/>
      <c r="H66" s="103"/>
      <c r="I66" s="103"/>
      <c r="J66" s="134"/>
      <c r="K66" s="135" t="s">
        <v>57</v>
      </c>
      <c r="L66" s="136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</row>
    <row r="67" spans="1:23">
      <c r="A67" s="103"/>
      <c r="C67" s="137"/>
      <c r="D67" s="138"/>
      <c r="E67" s="138"/>
      <c r="F67" s="138"/>
      <c r="G67" s="139"/>
      <c r="H67" s="103"/>
      <c r="I67" s="103"/>
      <c r="J67" s="140"/>
      <c r="K67" s="33"/>
      <c r="L67" s="141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</row>
    <row r="68" spans="1:23" ht="48" customHeight="1">
      <c r="A68" s="103"/>
      <c r="C68" s="137"/>
      <c r="D68" s="33"/>
      <c r="E68" s="142" t="s">
        <v>58</v>
      </c>
      <c r="F68" s="142" t="s">
        <v>59</v>
      </c>
      <c r="G68" s="143" t="s">
        <v>60</v>
      </c>
      <c r="H68" s="103"/>
      <c r="I68" s="103"/>
      <c r="J68" s="144"/>
      <c r="K68" s="142" t="s">
        <v>59</v>
      </c>
      <c r="L68" s="145" t="s">
        <v>61</v>
      </c>
      <c r="N68" s="103"/>
      <c r="O68" s="103"/>
      <c r="P68" s="103"/>
      <c r="Q68" s="103"/>
      <c r="R68" s="103"/>
      <c r="S68" s="103"/>
      <c r="T68" s="103"/>
      <c r="U68" s="103"/>
      <c r="V68" s="103"/>
      <c r="W68" s="103"/>
    </row>
    <row r="69" spans="1:23">
      <c r="A69" s="103"/>
      <c r="C69" s="137"/>
      <c r="D69" s="33" t="s">
        <v>62</v>
      </c>
      <c r="E69" s="33">
        <v>4</v>
      </c>
      <c r="F69" s="33">
        <v>7</v>
      </c>
      <c r="G69" s="146">
        <v>10</v>
      </c>
      <c r="H69" s="103"/>
      <c r="I69" s="103"/>
      <c r="J69" s="140" t="s">
        <v>62</v>
      </c>
      <c r="K69" s="33">
        <v>7</v>
      </c>
      <c r="L69" s="141">
        <v>10</v>
      </c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</row>
    <row r="70" spans="1:23">
      <c r="A70" s="103"/>
      <c r="C70" s="137"/>
      <c r="D70" s="33" t="s">
        <v>63</v>
      </c>
      <c r="E70" s="33" t="s">
        <v>64</v>
      </c>
      <c r="F70" s="33" t="s">
        <v>65</v>
      </c>
      <c r="G70" s="146" t="s">
        <v>66</v>
      </c>
      <c r="H70" s="103"/>
      <c r="I70" s="103"/>
      <c r="J70" s="140" t="s">
        <v>63</v>
      </c>
      <c r="K70" s="147">
        <f>((U18/V18^2)+(U19/V19^2)+(U21/V21^2)+(U23/V23^2)+(U25/V25^2)+(U27/V27^2)+(U29/V29^2))/((1/V18^2)+(1/V19^2)+(1/V21^2)+(1/V23^2)+(1/V25^2)+(1/V27^2)+(1/V29^2))</f>
        <v>0.38762535388493186</v>
      </c>
      <c r="L70" s="148">
        <f>((U31/V31^2)+(U32/V32^2)+(U34/V34^2)+(U35/V35^2)+(U37/V37^2)+(U39/V39^2)+(U41/V41^2)+(U43/V43^2)+(U45/V45^2)+(U46/V46^2))/((1/V31^2)+(1/V32^2)+(1/V34^2)+(1/V35^2)+(1/V37^2)+(1/V39^2)+(1/V41^2)+(1/V43^2)+(1/V45^2)+(1/V46^2))</f>
        <v>0.23328100868617629</v>
      </c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</row>
    <row r="71" spans="1:23">
      <c r="A71" s="103"/>
      <c r="C71" s="137"/>
      <c r="D71" s="33" t="s">
        <v>67</v>
      </c>
      <c r="E71" s="33" t="s">
        <v>64</v>
      </c>
      <c r="F71" s="33" t="s">
        <v>68</v>
      </c>
      <c r="G71" s="146" t="s">
        <v>69</v>
      </c>
      <c r="H71" s="103"/>
      <c r="I71" s="103"/>
      <c r="J71" s="140" t="s">
        <v>70</v>
      </c>
      <c r="K71" s="147">
        <f>SQRT(1/((1/V18^2)+(1/V19^2)+(1/V21^2)+(1/V23^2)+(1/V25^2)+(1/V27^2)+(1/V29^2)))</f>
        <v>0.1010048186854853</v>
      </c>
      <c r="L71" s="148">
        <f>SQRT(1/((1/V31^2)+(1/V32^2)+(1/V34^2)+(1/V35^2)+(1/V37^2)+(1/V39^2)+(1/V41^2)+(1/V43^2)+(1/V45^2)+(1/V46^2)))</f>
        <v>2.1816301015482195E-2</v>
      </c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</row>
    <row r="72" spans="1:23" ht="16" thickBot="1">
      <c r="A72" s="103"/>
      <c r="C72" s="137"/>
      <c r="D72" s="33" t="s">
        <v>71</v>
      </c>
      <c r="E72" s="33" t="s">
        <v>72</v>
      </c>
      <c r="F72" s="33" t="s">
        <v>64</v>
      </c>
      <c r="G72" s="146" t="s">
        <v>73</v>
      </c>
      <c r="H72" s="103"/>
      <c r="I72" s="103"/>
      <c r="J72" s="149" t="s">
        <v>74</v>
      </c>
      <c r="K72" s="150">
        <f>K71</f>
        <v>0.1010048186854853</v>
      </c>
      <c r="L72" s="151">
        <f>L71</f>
        <v>2.1816301015482195E-2</v>
      </c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</row>
    <row r="73" spans="1:23">
      <c r="A73" s="103"/>
      <c r="C73" s="137"/>
      <c r="D73" s="33" t="s">
        <v>75</v>
      </c>
      <c r="E73" s="33" t="s">
        <v>76</v>
      </c>
      <c r="F73" s="33" t="s">
        <v>77</v>
      </c>
      <c r="G73" s="146" t="s">
        <v>78</v>
      </c>
    </row>
    <row r="74" spans="1:23">
      <c r="A74" s="103"/>
      <c r="C74" s="137"/>
      <c r="D74" s="33" t="s">
        <v>79</v>
      </c>
      <c r="E74" s="33" t="s">
        <v>80</v>
      </c>
      <c r="F74" s="33" t="s">
        <v>81</v>
      </c>
      <c r="G74" s="146" t="s">
        <v>82</v>
      </c>
    </row>
    <row r="75" spans="1:23">
      <c r="A75" s="103"/>
      <c r="C75" s="137"/>
      <c r="D75" s="33" t="s">
        <v>83</v>
      </c>
      <c r="E75" s="33" t="s">
        <v>84</v>
      </c>
      <c r="F75" s="33" t="s">
        <v>84</v>
      </c>
      <c r="G75" s="146" t="s">
        <v>85</v>
      </c>
    </row>
    <row r="76" spans="1:23">
      <c r="A76" s="103"/>
      <c r="C76" s="137"/>
      <c r="D76" s="33" t="s">
        <v>86</v>
      </c>
      <c r="E76" s="33" t="s">
        <v>87</v>
      </c>
      <c r="F76" s="33" t="s">
        <v>88</v>
      </c>
      <c r="G76" s="146" t="s">
        <v>89</v>
      </c>
    </row>
    <row r="77" spans="1:23">
      <c r="A77" s="103"/>
      <c r="C77" s="137"/>
      <c r="D77" s="33"/>
      <c r="E77" s="33"/>
      <c r="F77" s="33"/>
      <c r="G77" s="146"/>
    </row>
    <row r="78" spans="1:23">
      <c r="A78" s="103"/>
      <c r="C78" s="137"/>
      <c r="D78" s="33" t="s">
        <v>63</v>
      </c>
      <c r="E78" s="33" t="s">
        <v>64</v>
      </c>
      <c r="F78" s="33" t="s">
        <v>65</v>
      </c>
      <c r="G78" s="146" t="s">
        <v>66</v>
      </c>
    </row>
    <row r="79" spans="1:23">
      <c r="A79" s="103"/>
      <c r="C79" s="137"/>
      <c r="D79" s="33" t="s">
        <v>90</v>
      </c>
      <c r="E79" s="33" t="s">
        <v>91</v>
      </c>
      <c r="F79" s="33" t="s">
        <v>92</v>
      </c>
      <c r="G79" s="146" t="s">
        <v>93</v>
      </c>
    </row>
    <row r="80" spans="1:23">
      <c r="A80" s="103"/>
      <c r="C80" s="137"/>
      <c r="D80" s="33" t="s">
        <v>94</v>
      </c>
      <c r="E80" s="33" t="s">
        <v>95</v>
      </c>
      <c r="F80" s="33" t="s">
        <v>96</v>
      </c>
      <c r="G80" s="146" t="s">
        <v>97</v>
      </c>
    </row>
    <row r="81" spans="1:7">
      <c r="A81" s="103"/>
      <c r="C81" s="137"/>
      <c r="D81" s="33" t="s">
        <v>74</v>
      </c>
      <c r="E81" s="33" t="s">
        <v>98</v>
      </c>
      <c r="F81" s="33" t="s">
        <v>99</v>
      </c>
      <c r="G81" s="146" t="s">
        <v>80</v>
      </c>
    </row>
    <row r="82" spans="1:7">
      <c r="A82" s="103"/>
      <c r="C82" s="137"/>
      <c r="D82" s="33"/>
      <c r="E82" s="33"/>
      <c r="F82" s="33"/>
      <c r="G82" s="146"/>
    </row>
    <row r="83" spans="1:7">
      <c r="A83" s="103"/>
      <c r="C83" s="137"/>
      <c r="D83" s="33"/>
      <c r="E83" s="33"/>
      <c r="F83" s="33"/>
      <c r="G83" s="146"/>
    </row>
    <row r="84" spans="1:7">
      <c r="A84" s="103"/>
      <c r="C84" s="137"/>
      <c r="D84" s="33" t="s">
        <v>100</v>
      </c>
      <c r="E84" s="33"/>
      <c r="F84" s="33"/>
      <c r="G84" s="146"/>
    </row>
    <row r="85" spans="1:7">
      <c r="A85" s="103"/>
      <c r="C85" s="137"/>
      <c r="D85" s="33" t="s">
        <v>101</v>
      </c>
      <c r="E85" s="33"/>
      <c r="F85" s="33"/>
      <c r="G85" s="146"/>
    </row>
    <row r="86" spans="1:7">
      <c r="A86" s="103"/>
      <c r="C86" s="137"/>
      <c r="D86" s="33"/>
      <c r="E86" s="33" t="s">
        <v>102</v>
      </c>
      <c r="F86" s="33" t="s">
        <v>103</v>
      </c>
      <c r="G86" s="146" t="s">
        <v>104</v>
      </c>
    </row>
    <row r="87" spans="1:7">
      <c r="A87" s="103"/>
      <c r="C87" s="137"/>
      <c r="D87" s="33" t="s">
        <v>105</v>
      </c>
      <c r="E87" s="33">
        <v>1</v>
      </c>
      <c r="F87" s="33">
        <v>4.0000000000000001E-3</v>
      </c>
      <c r="G87" s="146">
        <v>0.8</v>
      </c>
    </row>
    <row r="88" spans="1:7">
      <c r="A88" s="103"/>
      <c r="C88" s="137"/>
      <c r="D88" s="33" t="s">
        <v>106</v>
      </c>
      <c r="E88" s="33">
        <v>0</v>
      </c>
      <c r="F88" s="33">
        <v>0.99</v>
      </c>
      <c r="G88" s="146">
        <v>0.25</v>
      </c>
    </row>
    <row r="89" spans="1:7">
      <c r="A89" s="103"/>
      <c r="C89" s="137"/>
      <c r="D89" s="33" t="s">
        <v>107</v>
      </c>
      <c r="E89" s="33">
        <v>0</v>
      </c>
      <c r="F89" s="33">
        <v>0.1</v>
      </c>
      <c r="G89" s="146">
        <v>0.65</v>
      </c>
    </row>
    <row r="90" spans="1:7">
      <c r="A90" s="103"/>
      <c r="C90" s="137"/>
      <c r="D90" s="33"/>
      <c r="E90" s="33"/>
      <c r="F90" s="33"/>
      <c r="G90" s="146"/>
    </row>
    <row r="91" spans="1:7">
      <c r="A91" s="103"/>
      <c r="C91" s="137"/>
      <c r="D91" s="33" t="s">
        <v>108</v>
      </c>
      <c r="E91" s="33"/>
      <c r="F91" s="33"/>
      <c r="G91" s="146"/>
    </row>
    <row r="92" spans="1:7">
      <c r="A92" s="103"/>
      <c r="C92" s="137"/>
      <c r="D92" s="33" t="s">
        <v>109</v>
      </c>
      <c r="E92" s="33"/>
      <c r="F92" s="33"/>
      <c r="G92" s="146"/>
    </row>
    <row r="93" spans="1:7">
      <c r="A93" s="103"/>
      <c r="C93" s="137"/>
      <c r="D93" s="33"/>
      <c r="E93" s="33" t="s">
        <v>102</v>
      </c>
      <c r="F93" s="33" t="s">
        <v>103</v>
      </c>
      <c r="G93" s="146"/>
    </row>
    <row r="94" spans="1:7">
      <c r="A94" s="103"/>
      <c r="C94" s="137"/>
      <c r="D94" s="33" t="s">
        <v>105</v>
      </c>
      <c r="E94" s="33">
        <v>1</v>
      </c>
      <c r="F94" s="33" t="s">
        <v>110</v>
      </c>
      <c r="G94" s="146"/>
    </row>
    <row r="95" spans="1:7">
      <c r="A95" s="103"/>
      <c r="C95" s="137"/>
      <c r="D95" s="33" t="s">
        <v>106</v>
      </c>
      <c r="E95" s="33">
        <v>0</v>
      </c>
      <c r="F95" s="33" t="s">
        <v>111</v>
      </c>
      <c r="G95" s="146"/>
    </row>
    <row r="96" spans="1:7" ht="16" thickBot="1">
      <c r="A96" s="103"/>
      <c r="C96" s="152"/>
      <c r="D96" s="93" t="s">
        <v>107</v>
      </c>
      <c r="E96" s="93">
        <v>0</v>
      </c>
      <c r="F96" s="93" t="s">
        <v>112</v>
      </c>
      <c r="G96" s="153"/>
    </row>
    <row r="97" spans="1:8">
      <c r="A97" s="103"/>
      <c r="B97" s="138"/>
      <c r="C97" s="138"/>
      <c r="D97" s="33"/>
      <c r="E97" s="33"/>
      <c r="F97" s="33"/>
      <c r="G97" s="33"/>
      <c r="H97" s="138"/>
    </row>
    <row r="98" spans="1:8">
      <c r="A98" s="103"/>
      <c r="B98" s="138"/>
      <c r="C98" s="138"/>
      <c r="D98" s="33"/>
      <c r="E98" s="33"/>
      <c r="F98" s="33"/>
      <c r="G98" s="33"/>
      <c r="H98" s="138"/>
    </row>
    <row r="99" spans="1:8">
      <c r="A99" s="103"/>
      <c r="B99" s="138"/>
      <c r="C99" s="138"/>
      <c r="D99" s="33"/>
      <c r="E99" s="33"/>
      <c r="F99" s="33"/>
      <c r="G99" s="33"/>
      <c r="H99" s="138"/>
    </row>
    <row r="100" spans="1:8">
      <c r="A100" s="103"/>
      <c r="B100" s="138"/>
      <c r="C100" s="138"/>
      <c r="D100" s="33"/>
      <c r="E100" s="33"/>
      <c r="F100" s="33"/>
      <c r="G100" s="33"/>
      <c r="H100" s="138"/>
    </row>
    <row r="101" spans="1:8">
      <c r="A101" s="103"/>
      <c r="B101" s="138"/>
      <c r="C101" s="138"/>
      <c r="D101" s="138"/>
      <c r="E101" s="138"/>
      <c r="F101" s="138"/>
      <c r="G101" s="138"/>
      <c r="H101" s="138"/>
    </row>
    <row r="102" spans="1:8">
      <c r="A102" s="103"/>
      <c r="B102" s="138"/>
      <c r="C102" s="138"/>
      <c r="D102" s="138"/>
      <c r="E102" s="138"/>
      <c r="F102" s="138"/>
      <c r="G102" s="138"/>
      <c r="H102" s="138"/>
    </row>
    <row r="103" spans="1:8">
      <c r="A103" s="103"/>
    </row>
    <row r="104" spans="1:8">
      <c r="A104" s="103"/>
    </row>
  </sheetData>
  <mergeCells count="364">
    <mergeCell ref="C66:G66"/>
    <mergeCell ref="K2:K3"/>
    <mergeCell ref="Q43:Q44"/>
    <mergeCell ref="R43:R44"/>
    <mergeCell ref="S43:S44"/>
    <mergeCell ref="T43:T44"/>
    <mergeCell ref="U43:U44"/>
    <mergeCell ref="V43:V44"/>
    <mergeCell ref="K43:K44"/>
    <mergeCell ref="L43:L44"/>
    <mergeCell ref="M43:M44"/>
    <mergeCell ref="N43:N44"/>
    <mergeCell ref="O43:O44"/>
    <mergeCell ref="P43:P44"/>
    <mergeCell ref="U41:U42"/>
    <mergeCell ref="V41:V42"/>
    <mergeCell ref="B43:B44"/>
    <mergeCell ref="C43:C44"/>
    <mergeCell ref="D43:D44"/>
    <mergeCell ref="F43:F44"/>
    <mergeCell ref="G43:G44"/>
    <mergeCell ref="H43:H44"/>
    <mergeCell ref="I43:I44"/>
    <mergeCell ref="J43:J44"/>
    <mergeCell ref="O41:O42"/>
    <mergeCell ref="P41:P42"/>
    <mergeCell ref="Q41:Q42"/>
    <mergeCell ref="R41:R42"/>
    <mergeCell ref="S41:S42"/>
    <mergeCell ref="T41:T42"/>
    <mergeCell ref="I41:I42"/>
    <mergeCell ref="J41:J42"/>
    <mergeCell ref="K41:K42"/>
    <mergeCell ref="L41:L42"/>
    <mergeCell ref="M41:M42"/>
    <mergeCell ref="N41:N42"/>
    <mergeCell ref="T39:T40"/>
    <mergeCell ref="U39:U40"/>
    <mergeCell ref="V39:V40"/>
    <mergeCell ref="A41:A45"/>
    <mergeCell ref="B41:B42"/>
    <mergeCell ref="C41:C42"/>
    <mergeCell ref="D41:D42"/>
    <mergeCell ref="F41:F42"/>
    <mergeCell ref="G41:G42"/>
    <mergeCell ref="H41:H42"/>
    <mergeCell ref="N39:N40"/>
    <mergeCell ref="O39:O40"/>
    <mergeCell ref="P39:P40"/>
    <mergeCell ref="Q39:Q40"/>
    <mergeCell ref="R39:R40"/>
    <mergeCell ref="S39:S40"/>
    <mergeCell ref="H39:H40"/>
    <mergeCell ref="I39:I40"/>
    <mergeCell ref="J39:J40"/>
    <mergeCell ref="K39:K40"/>
    <mergeCell ref="L39:L40"/>
    <mergeCell ref="M39:M40"/>
    <mergeCell ref="R37:R38"/>
    <mergeCell ref="S37:S38"/>
    <mergeCell ref="T37:T38"/>
    <mergeCell ref="U37:U38"/>
    <mergeCell ref="V37:V38"/>
    <mergeCell ref="B39:B40"/>
    <mergeCell ref="C39:C40"/>
    <mergeCell ref="D39:D40"/>
    <mergeCell ref="F39:F40"/>
    <mergeCell ref="G39:G40"/>
    <mergeCell ref="L37:L38"/>
    <mergeCell ref="M37:M38"/>
    <mergeCell ref="N37:N38"/>
    <mergeCell ref="O37:O38"/>
    <mergeCell ref="P37:P38"/>
    <mergeCell ref="Q37:Q38"/>
    <mergeCell ref="V35:V36"/>
    <mergeCell ref="B37:B38"/>
    <mergeCell ref="C37:C38"/>
    <mergeCell ref="D37:D38"/>
    <mergeCell ref="F37:F38"/>
    <mergeCell ref="G37:G38"/>
    <mergeCell ref="H37:H38"/>
    <mergeCell ref="I37:I38"/>
    <mergeCell ref="J37:J38"/>
    <mergeCell ref="K37:K38"/>
    <mergeCell ref="P35:P36"/>
    <mergeCell ref="Q35:Q36"/>
    <mergeCell ref="R35:R36"/>
    <mergeCell ref="S35:S36"/>
    <mergeCell ref="T35:T36"/>
    <mergeCell ref="U35:U36"/>
    <mergeCell ref="J35:J36"/>
    <mergeCell ref="K35:K36"/>
    <mergeCell ref="L35:L36"/>
    <mergeCell ref="M35:M36"/>
    <mergeCell ref="N35:N36"/>
    <mergeCell ref="O35:O36"/>
    <mergeCell ref="T32:T33"/>
    <mergeCell ref="U32:U33"/>
    <mergeCell ref="V32:V33"/>
    <mergeCell ref="B35:B36"/>
    <mergeCell ref="C35:C36"/>
    <mergeCell ref="D35:D36"/>
    <mergeCell ref="F35:F36"/>
    <mergeCell ref="G35:G36"/>
    <mergeCell ref="H35:H36"/>
    <mergeCell ref="I35:I36"/>
    <mergeCell ref="N32:N33"/>
    <mergeCell ref="O32:O33"/>
    <mergeCell ref="P32:P33"/>
    <mergeCell ref="Q32:Q33"/>
    <mergeCell ref="R32:R33"/>
    <mergeCell ref="S32:S33"/>
    <mergeCell ref="H32:H33"/>
    <mergeCell ref="I32:I33"/>
    <mergeCell ref="J32:J33"/>
    <mergeCell ref="K32:K33"/>
    <mergeCell ref="L32:L33"/>
    <mergeCell ref="M32:M33"/>
    <mergeCell ref="A32:A40"/>
    <mergeCell ref="B32:B33"/>
    <mergeCell ref="C32:C33"/>
    <mergeCell ref="D32:D33"/>
    <mergeCell ref="F32:F33"/>
    <mergeCell ref="G32:G33"/>
    <mergeCell ref="Q29:Q30"/>
    <mergeCell ref="R29:R30"/>
    <mergeCell ref="S29:S30"/>
    <mergeCell ref="T29:T30"/>
    <mergeCell ref="U29:U30"/>
    <mergeCell ref="V29:V30"/>
    <mergeCell ref="K29:K30"/>
    <mergeCell ref="L29:L30"/>
    <mergeCell ref="M29:M30"/>
    <mergeCell ref="N29:N30"/>
    <mergeCell ref="O29:O30"/>
    <mergeCell ref="P29:P30"/>
    <mergeCell ref="U27:U28"/>
    <mergeCell ref="V27:V28"/>
    <mergeCell ref="B29:B30"/>
    <mergeCell ref="C29:C30"/>
    <mergeCell ref="D29:D30"/>
    <mergeCell ref="F29:F30"/>
    <mergeCell ref="G29:G30"/>
    <mergeCell ref="H29:H30"/>
    <mergeCell ref="I29:I30"/>
    <mergeCell ref="J29:J30"/>
    <mergeCell ref="O27:O28"/>
    <mergeCell ref="P27:P28"/>
    <mergeCell ref="Q27:Q28"/>
    <mergeCell ref="R27:R28"/>
    <mergeCell ref="S27:S28"/>
    <mergeCell ref="T27:T28"/>
    <mergeCell ref="I27:I28"/>
    <mergeCell ref="J27:J28"/>
    <mergeCell ref="K27:K28"/>
    <mergeCell ref="L27:L28"/>
    <mergeCell ref="M27:M28"/>
    <mergeCell ref="N27:N28"/>
    <mergeCell ref="B27:B28"/>
    <mergeCell ref="C27:C28"/>
    <mergeCell ref="D27:D28"/>
    <mergeCell ref="F27:F28"/>
    <mergeCell ref="G27:G28"/>
    <mergeCell ref="H27:H28"/>
    <mergeCell ref="Q25:Q26"/>
    <mergeCell ref="R25:R26"/>
    <mergeCell ref="S25:S26"/>
    <mergeCell ref="T25:T26"/>
    <mergeCell ref="U25:U26"/>
    <mergeCell ref="V25:V26"/>
    <mergeCell ref="K25:K26"/>
    <mergeCell ref="L25:L26"/>
    <mergeCell ref="M25:M26"/>
    <mergeCell ref="N25:N26"/>
    <mergeCell ref="O25:O26"/>
    <mergeCell ref="P25:P26"/>
    <mergeCell ref="U23:U24"/>
    <mergeCell ref="V23:V24"/>
    <mergeCell ref="B25:B26"/>
    <mergeCell ref="C25:C26"/>
    <mergeCell ref="D25:D26"/>
    <mergeCell ref="F25:F26"/>
    <mergeCell ref="G25:G26"/>
    <mergeCell ref="H25:H26"/>
    <mergeCell ref="I25:I26"/>
    <mergeCell ref="J25:J26"/>
    <mergeCell ref="O23:O24"/>
    <mergeCell ref="P23:P24"/>
    <mergeCell ref="Q23:Q24"/>
    <mergeCell ref="R23:R24"/>
    <mergeCell ref="S23:S24"/>
    <mergeCell ref="T23:T24"/>
    <mergeCell ref="I23:I24"/>
    <mergeCell ref="J23:J24"/>
    <mergeCell ref="K23:K24"/>
    <mergeCell ref="L23:L24"/>
    <mergeCell ref="M23:M24"/>
    <mergeCell ref="N23:N24"/>
    <mergeCell ref="B23:B24"/>
    <mergeCell ref="C23:C24"/>
    <mergeCell ref="D23:D24"/>
    <mergeCell ref="F23:F24"/>
    <mergeCell ref="G23:G24"/>
    <mergeCell ref="H23:H24"/>
    <mergeCell ref="Q21:Q22"/>
    <mergeCell ref="R21:R22"/>
    <mergeCell ref="S21:S22"/>
    <mergeCell ref="T21:T22"/>
    <mergeCell ref="U21:U22"/>
    <mergeCell ref="V21:V22"/>
    <mergeCell ref="K21:K22"/>
    <mergeCell ref="L21:L22"/>
    <mergeCell ref="M21:M22"/>
    <mergeCell ref="N21:N22"/>
    <mergeCell ref="O21:O22"/>
    <mergeCell ref="P21:P22"/>
    <mergeCell ref="U19:U20"/>
    <mergeCell ref="V19:V20"/>
    <mergeCell ref="B21:B22"/>
    <mergeCell ref="C21:C22"/>
    <mergeCell ref="D21:D22"/>
    <mergeCell ref="F21:F22"/>
    <mergeCell ref="G21:G22"/>
    <mergeCell ref="H21:H22"/>
    <mergeCell ref="I21:I22"/>
    <mergeCell ref="J21:J22"/>
    <mergeCell ref="O19:O20"/>
    <mergeCell ref="P19:P20"/>
    <mergeCell ref="Q19:Q20"/>
    <mergeCell ref="R19:R20"/>
    <mergeCell ref="S19:S20"/>
    <mergeCell ref="T19:T20"/>
    <mergeCell ref="I19:I20"/>
    <mergeCell ref="J19:J20"/>
    <mergeCell ref="K19:K20"/>
    <mergeCell ref="L19:L20"/>
    <mergeCell ref="M19:M20"/>
    <mergeCell ref="N19:N20"/>
    <mergeCell ref="B19:B20"/>
    <mergeCell ref="C19:C20"/>
    <mergeCell ref="D19:D20"/>
    <mergeCell ref="F19:F20"/>
    <mergeCell ref="G19:G20"/>
    <mergeCell ref="H19:H20"/>
    <mergeCell ref="Q16:Q17"/>
    <mergeCell ref="R16:R17"/>
    <mergeCell ref="S16:S17"/>
    <mergeCell ref="T16:T17"/>
    <mergeCell ref="U16:U17"/>
    <mergeCell ref="V16:V17"/>
    <mergeCell ref="K16:K17"/>
    <mergeCell ref="L16:L17"/>
    <mergeCell ref="M16:M17"/>
    <mergeCell ref="N16:N17"/>
    <mergeCell ref="O16:O17"/>
    <mergeCell ref="P16:P17"/>
    <mergeCell ref="U13:U14"/>
    <mergeCell ref="V13:V14"/>
    <mergeCell ref="B16:B17"/>
    <mergeCell ref="C16:C17"/>
    <mergeCell ref="D16:D17"/>
    <mergeCell ref="F16:F17"/>
    <mergeCell ref="G16:G17"/>
    <mergeCell ref="H16:H17"/>
    <mergeCell ref="I16:I17"/>
    <mergeCell ref="J16:J17"/>
    <mergeCell ref="O13:O14"/>
    <mergeCell ref="P13:P14"/>
    <mergeCell ref="Q13:Q14"/>
    <mergeCell ref="R13:R14"/>
    <mergeCell ref="S13:S14"/>
    <mergeCell ref="T13:T14"/>
    <mergeCell ref="I13:I14"/>
    <mergeCell ref="J13:J14"/>
    <mergeCell ref="K13:K14"/>
    <mergeCell ref="L13:L14"/>
    <mergeCell ref="M13:M14"/>
    <mergeCell ref="N13:N14"/>
    <mergeCell ref="T10:T11"/>
    <mergeCell ref="U10:U11"/>
    <mergeCell ref="V10:V11"/>
    <mergeCell ref="A12:A31"/>
    <mergeCell ref="B13:B14"/>
    <mergeCell ref="C13:C14"/>
    <mergeCell ref="D13:D14"/>
    <mergeCell ref="F13:F14"/>
    <mergeCell ref="G13:G14"/>
    <mergeCell ref="H13:H14"/>
    <mergeCell ref="N10:N11"/>
    <mergeCell ref="O10:O11"/>
    <mergeCell ref="P10:P11"/>
    <mergeCell ref="Q10:Q11"/>
    <mergeCell ref="R10:R11"/>
    <mergeCell ref="S10:S11"/>
    <mergeCell ref="H10:H11"/>
    <mergeCell ref="I10:I11"/>
    <mergeCell ref="J10:J11"/>
    <mergeCell ref="K10:K11"/>
    <mergeCell ref="L10:L11"/>
    <mergeCell ref="M10:M11"/>
    <mergeCell ref="R8:R9"/>
    <mergeCell ref="S8:S9"/>
    <mergeCell ref="T8:T9"/>
    <mergeCell ref="U8:U9"/>
    <mergeCell ref="V8:V9"/>
    <mergeCell ref="B10:B11"/>
    <mergeCell ref="C10:C11"/>
    <mergeCell ref="D10:D11"/>
    <mergeCell ref="F10:F11"/>
    <mergeCell ref="G10:G11"/>
    <mergeCell ref="L8:L9"/>
    <mergeCell ref="M8:M9"/>
    <mergeCell ref="N8:N9"/>
    <mergeCell ref="O8:O9"/>
    <mergeCell ref="P8:P9"/>
    <mergeCell ref="Q8:Q9"/>
    <mergeCell ref="V4:V5"/>
    <mergeCell ref="B8:B9"/>
    <mergeCell ref="C8:C9"/>
    <mergeCell ref="D8:D9"/>
    <mergeCell ref="F8:F9"/>
    <mergeCell ref="G8:G9"/>
    <mergeCell ref="H8:H9"/>
    <mergeCell ref="I8:I9"/>
    <mergeCell ref="J8:J9"/>
    <mergeCell ref="K8:K9"/>
    <mergeCell ref="P4:P5"/>
    <mergeCell ref="Q4:Q5"/>
    <mergeCell ref="R4:R5"/>
    <mergeCell ref="S4:S5"/>
    <mergeCell ref="T4:T5"/>
    <mergeCell ref="U4:U5"/>
    <mergeCell ref="J4:J5"/>
    <mergeCell ref="K4:K5"/>
    <mergeCell ref="L4:L5"/>
    <mergeCell ref="M4:M5"/>
    <mergeCell ref="N4:N5"/>
    <mergeCell ref="O4:O5"/>
    <mergeCell ref="O2:O3"/>
    <mergeCell ref="P2:P3"/>
    <mergeCell ref="A4:A11"/>
    <mergeCell ref="B4:B5"/>
    <mergeCell ref="C4:C5"/>
    <mergeCell ref="D4:D5"/>
    <mergeCell ref="F4:F5"/>
    <mergeCell ref="G4:G5"/>
    <mergeCell ref="H4:H5"/>
    <mergeCell ref="I4:I5"/>
    <mergeCell ref="H2:H3"/>
    <mergeCell ref="I2:I3"/>
    <mergeCell ref="J2:J3"/>
    <mergeCell ref="L2:L3"/>
    <mergeCell ref="M2:M3"/>
    <mergeCell ref="N2:N3"/>
    <mergeCell ref="A1:A3"/>
    <mergeCell ref="B1:F1"/>
    <mergeCell ref="G1:P1"/>
    <mergeCell ref="Q1:V2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CRPG</dc:creator>
  <cp:lastModifiedBy>CRPG</cp:lastModifiedBy>
  <dcterms:created xsi:type="dcterms:W3CDTF">2020-09-18T08:43:41Z</dcterms:created>
  <dcterms:modified xsi:type="dcterms:W3CDTF">2020-09-18T08:45:27Z</dcterms:modified>
</cp:coreProperties>
</file>